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365" activeTab="0"/>
  </bookViews>
  <sheets>
    <sheet name="PAGE 1" sheetId="1" r:id="rId1"/>
    <sheet name="PAGE 2" sheetId="2" r:id="rId2"/>
    <sheet name="Instructions" sheetId="3" r:id="rId3"/>
  </sheets>
  <externalReferences>
    <externalReference r:id="rId6"/>
  </externalReferences>
  <definedNames>
    <definedName name="_xlfn._FV" hidden="1">#NAME?</definedName>
    <definedName name="_xlfn.CONCAT" hidden="1">#NAME?</definedName>
    <definedName name="Affil1Cert">'PAGE 1'!#REF!</definedName>
    <definedName name="Affil1EIN">'PAGE 1'!#REF!</definedName>
    <definedName name="Affil2Cert">'PAGE 1'!#REF!</definedName>
    <definedName name="Affil2EIN">'PAGE 1'!#REF!</definedName>
    <definedName name="Affil3Cert">'PAGE 1'!#REF!</definedName>
    <definedName name="Affil3EIN">'PAGE 1'!#REF!</definedName>
    <definedName name="Affiliate1">'PAGE 1'!#REF!</definedName>
    <definedName name="Affiliate2">'PAGE 1'!#REF!</definedName>
    <definedName name="Affiliate3">'PAGE 1'!#REF!</definedName>
    <definedName name="AH">'PAGE 1'!$G$29</definedName>
    <definedName name="AH_DIV">'PAGE 1'!$I$29</definedName>
    <definedName name="AH_PREM">'PAGE 1'!$J$29</definedName>
    <definedName name="CaptiveCertNumber">'PAGE 1'!$C$8</definedName>
    <definedName name="COM_ADDR1">'PAGE 1'!$C$12</definedName>
    <definedName name="COM_CITY">'PAGE 1'!$C$13</definedName>
    <definedName name="COM_EIN">'PAGE 1'!$C$7</definedName>
    <definedName name="COM_NAME">'PAGE 1'!$C$9</definedName>
    <definedName name="COM_STATE">'PAGE 1'!$G$13</definedName>
    <definedName name="CONT_FEE_CERT">'PAGE 1'!$J$34</definedName>
    <definedName name="CONTACT">'PAGE 1'!$C$10</definedName>
    <definedName name="DIR_PTAX">'PAGE 1'!#REF!</definedName>
    <definedName name="EMPL_CREDIT">'PAGE 1'!#REF!</definedName>
    <definedName name="LIFE">'PAGE 1'!$G$22</definedName>
    <definedName name="LIFE_DIV">'PAGE 1'!$I$22</definedName>
    <definedName name="LIFE_PREM">'PAGE 1'!$J$22</definedName>
    <definedName name="NAIC" localSheetId="2">'[1]WF C-1'!#REF!</definedName>
    <definedName name="NAIC">'PAGE 1'!#REF!</definedName>
    <definedName name="ORIG_REF">'PAGE 1'!$I$38</definedName>
    <definedName name="PC">'PAGE 1'!$G$30</definedName>
    <definedName name="PC_DIV">'PAGE 1'!$I$30</definedName>
    <definedName name="PC_PREM">'PAGE 1'!$J$30</definedName>
    <definedName name="_xlnm.Print_Area" localSheetId="2">'Instructions'!$A$1:$E$34</definedName>
    <definedName name="_xlnm.Print_Area" localSheetId="0">'PAGE 1'!$A$1:$J$53</definedName>
    <definedName name="_xlnm.Print_Area" localSheetId="1">'PAGE 2'!$A$1:$L$48</definedName>
    <definedName name="REINS_PREM">'PAGE 1'!#REF!</definedName>
    <definedName name="REINS_TAX">'PAGE 1'!#REF!</definedName>
    <definedName name="TaxEmail">'PAGE 1'!$C$11</definedName>
    <definedName name="TELEPN_NR">'PAGE 1'!#REF!</definedName>
    <definedName name="TOT_DUE">'PAGE 1'!$J$37</definedName>
    <definedName name="TOT_PREM">'PAGE 1'!$J$32</definedName>
    <definedName name="TOT_PTAX">'PAGE 1'!#REF!</definedName>
    <definedName name="TOT_QUAR">'PAGE 1'!$J$36</definedName>
    <definedName name="TotTXDue">'PAGE 1'!$J$35</definedName>
    <definedName name="WC_PREM">'PAGE 1'!$J$31</definedName>
    <definedName name="ZIP_2">'PAGE 1'!$I$13</definedName>
  </definedNames>
  <calcPr fullCalcOnLoad="1"/>
</workbook>
</file>

<file path=xl/sharedStrings.xml><?xml version="1.0" encoding="utf-8"?>
<sst xmlns="http://schemas.openxmlformats.org/spreadsheetml/2006/main" count="230" uniqueCount="150">
  <si>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</si>
  <si>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</si>
  <si>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</si>
  <si>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</si>
  <si>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</si>
  <si>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</si>
  <si>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</si>
  <si>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</si>
  <si>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</si>
  <si>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</si>
  <si>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</si>
  <si>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</si>
  <si>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</si>
  <si>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</si>
  <si>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</si>
  <si>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</si>
  <si>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</si>
  <si>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</si>
  <si>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</si>
  <si>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AFFIDAVIT</t>
  </si>
  <si>
    <t>Sworn to (or affirmed) and subscribed before me the day and year aforesaid.</t>
  </si>
  <si>
    <t>Notary Public Signature</t>
  </si>
  <si>
    <t>Date Commission Expires</t>
  </si>
  <si>
    <t>Notary Seal</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</si>
  <si>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</si>
  <si>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</si>
  <si>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</si>
  <si>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</si>
  <si>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</si>
  <si>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</si>
  <si>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</si>
  <si>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 xml:space="preserve">7. </t>
  </si>
  <si>
    <t>TOTAL -- Direct Premium Tax</t>
  </si>
  <si>
    <t>TOTAL -- Assumed Reinsurance Premiums</t>
  </si>
  <si>
    <t>Reinsurance Premium Tax Rate (1/10 of 1% per § 6914)</t>
  </si>
  <si>
    <t>TOTAL -- Assumed Reinsurance Premium Tax</t>
  </si>
  <si>
    <t>11.</t>
  </si>
  <si>
    <t>NET AMOUNT DUE</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</si>
  <si>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</si>
  <si>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</si>
  <si>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</si>
  <si>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</si>
  <si>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</si>
  <si>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</si>
  <si>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</si>
  <si>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</si>
  <si>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</si>
  <si>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</si>
  <si>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</si>
  <si>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</si>
  <si>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</si>
  <si>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</si>
  <si>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11</t>
  </si>
  <si>
    <t>Lines 
1, 2 &amp; 3</t>
  </si>
  <si>
    <t>Company Name:</t>
  </si>
  <si>
    <t>Tax Contact Name:</t>
  </si>
  <si>
    <t>Contact Email Address:</t>
  </si>
  <si>
    <t>Tax Address:</t>
  </si>
  <si>
    <t>City:</t>
  </si>
  <si>
    <t>State:</t>
  </si>
  <si>
    <t>Zip + 4:</t>
  </si>
  <si>
    <t>Captive FEIN:</t>
  </si>
  <si>
    <r>
      <t xml:space="preserve">TOTAL PREMIUM TAX AMOUNT </t>
    </r>
    <r>
      <rPr>
        <sz val="9"/>
        <color indexed="8"/>
        <rFont val="Cambria"/>
        <family val="1"/>
      </rPr>
      <t>(Sum Line 7 plus Line 10)</t>
    </r>
  </si>
  <si>
    <t>GENERAL INSTRUCTIONS</t>
  </si>
  <si>
    <t>DE Captive COA #:</t>
  </si>
  <si>
    <r>
      <t xml:space="preserve">LESS: Unabsorbed Premium
</t>
    </r>
    <r>
      <rPr>
        <b/>
        <sz val="6"/>
        <color indexed="8"/>
        <rFont val="Cambria"/>
        <family val="1"/>
      </rPr>
      <t>(enter as a negative amount)</t>
    </r>
  </si>
  <si>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</si>
  <si>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</si>
  <si>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</si>
  <si>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</si>
  <si>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</si>
  <si>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</si>
  <si>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</si>
  <si>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t>SPONSORED CAPTIVE INSURERS AND PROTECTED CELLS</t>
  </si>
  <si>
    <t>IMPORTANT:  A copy of the Income Statement,  Premium Schedule, and Reinsurance Schedule for the sponsored captive and each protected cell must be attached to the tax report.  NAIC registered companies must attach State Page and Schedule T.  Tax filings received without these attachments will be deemed incomplete and may subject the company to administrative penalties.</t>
  </si>
  <si>
    <t>Enter Number of Protected Cells affiliated with this Sponsored Captive Company:</t>
  </si>
  <si>
    <t>REPORTED PREMIUM</t>
  </si>
  <si>
    <t>Combined from all Protected Cells</t>
  </si>
  <si>
    <t>Taxable Premiums</t>
  </si>
  <si>
    <t>TOTAL All Gross Direct Taxable Premiums (Sum of Line 5 for all cells listed on Page 2)</t>
  </si>
  <si>
    <t>TOTAL Assumed Reinsurance Premium Tax (Sum of Line 10 for all cells listed on Page 2)</t>
  </si>
  <si>
    <t>TOTAL Direct Premium Tax (Sum of Line 7 for all cells listed on Page 2)</t>
  </si>
  <si>
    <t>TOTAL Assumed Reinsurance Premiums (Sum of Line 8 for all cells listed on Page 2)</t>
  </si>
  <si>
    <t>TOTAL PREMIUM TAX AMOUNT (Line 3 plus Line 4)</t>
  </si>
  <si>
    <t>4.</t>
  </si>
  <si>
    <t>TAXES AND FEES</t>
  </si>
  <si>
    <t>Sponsored Captive Name:</t>
  </si>
  <si>
    <t>PROTECTED CELL PREMIUM TAX REPORT</t>
  </si>
  <si>
    <t>Protected Cell Name:</t>
  </si>
  <si>
    <t>ASSUMED REINSURANCE PREMIUM TAX</t>
  </si>
  <si>
    <t>ATTACH PAGE 2 TO THIS PAGE BEFORE SENDING</t>
  </si>
  <si>
    <t xml:space="preserve">  WF C-1</t>
  </si>
  <si>
    <t xml:space="preserve">   WF C-2</t>
  </si>
  <si>
    <t>All premium and tax information reported on WF C-1 (Page 1) is taken from WF C-2 (Page 2), the Protected Cell Premium Tax Report.  Sum the amounts listed on each line of WF C-2 for all Protected Cells affiliated with the reporting Sponsored Captive Company. Enter the summed totals on Lines 1 through 5.</t>
  </si>
  <si>
    <t>Page  1</t>
  </si>
  <si>
    <t>WF C-1</t>
  </si>
  <si>
    <t>INSTRUCTIONS</t>
  </si>
  <si>
    <t>Line 1</t>
  </si>
  <si>
    <t>Enter Number of Protected Cells affiliated with this Sponsored Captive Company as indicated</t>
  </si>
  <si>
    <t>Enter the total amount of assumed reinsurance premiums as calculated by adding the amounts listed on Line 8 of WF C-2 for all affiliated Protected Cells.</t>
  </si>
  <si>
    <t>Line 2</t>
  </si>
  <si>
    <t>Line 3</t>
  </si>
  <si>
    <t xml:space="preserve">Enter the total amount of premium tax on assumed reinsurance premiums as calculated by adding the amounts listed on Line 10 of WF C-2 for all affiliated Protected Cells. </t>
  </si>
  <si>
    <r>
      <t>TOTAL TAX AND FEES AMOUNT:</t>
    </r>
    <r>
      <rPr>
        <sz val="10"/>
        <rFont val="Cambria"/>
        <family val="1"/>
      </rPr>
      <t xml:space="preserve"> Sum Line 5 plus Line 6</t>
    </r>
  </si>
  <si>
    <t>Enter as a negative amount.</t>
  </si>
  <si>
    <r>
      <t xml:space="preserve">TOTAL AMOUNT DUE: Sum Lines 7 and 8. Submit payment for this amount. Make checks payable to </t>
    </r>
    <r>
      <rPr>
        <i/>
        <sz val="10"/>
        <rFont val="Cambria"/>
        <family val="1"/>
      </rPr>
      <t>Delaware Insurance Department.</t>
    </r>
  </si>
  <si>
    <t>Page  2</t>
  </si>
  <si>
    <t>WF C-2</t>
  </si>
  <si>
    <t xml:space="preserve">PROTECTED CELL PREMIUM TAX REPORT </t>
  </si>
  <si>
    <t>TOTAL DIRECT WRITTEN PREMIUM:  Sum Lines 1 through 4.</t>
  </si>
  <si>
    <t xml:space="preserve">ATTACH TO PAGE 1  </t>
  </si>
  <si>
    <t>SPONSORED AND PROTECTED CELL CAPTIVE INSURANCE COMPANY INSTRUCTIONS</t>
  </si>
  <si>
    <t xml:space="preserve">Enter the total amount of premium tax on gross direct premiums written as calculated by adding the amounts listed on Line 7 of WF C-2 for all affiliated Protected Cells. </t>
  </si>
  <si>
    <r>
      <t xml:space="preserve">TOTAL DIRECT WRITTEN PREMIUM TAX:  </t>
    </r>
    <r>
      <rPr>
        <sz val="10"/>
        <rFont val="Cambria"/>
        <family val="1"/>
      </rPr>
      <t>Multiply Line 5 by 0.002.  Maximum tax $200,000.00</t>
    </r>
  </si>
  <si>
    <r>
      <t>TOTAL ASSUMED REINSURANCE PREMIUM TAX:</t>
    </r>
    <r>
      <rPr>
        <sz val="10"/>
        <rFont val="Cambria"/>
        <family val="1"/>
      </rPr>
      <t xml:space="preserve"> Multiply Line 8 by 0.001. Maximum tax $110,000.00</t>
    </r>
  </si>
  <si>
    <t xml:space="preserve">TOTAL PREMIUM TAX AMOUNT: Sum Line 3 plus Line 4.  Should equal the sum of the amounts listed on Line 11 of WF C-2 for all affiliated Protected Cells. </t>
  </si>
  <si>
    <t>TOTAL – All Taxes and Fees for Sponsored Captive and all Protected Cells</t>
  </si>
  <si>
    <r>
      <rPr>
        <sz val="10"/>
        <rFont val="Cambria"/>
        <family val="1"/>
      </rPr>
      <t>TOTAL PREMIUM TAX AMOUNT (Sum Line 7 plus Line 10) Minimum tax $5,000.00, Maximum aggregate tax $200,000.00</t>
    </r>
    <r>
      <rPr>
        <b/>
        <sz val="10"/>
        <rFont val="Cambria"/>
        <family val="1"/>
      </rPr>
      <t xml:space="preserve">
Important: </t>
    </r>
    <r>
      <rPr>
        <sz val="10"/>
        <rFont val="Cambria"/>
        <family val="1"/>
      </rPr>
      <t>Each protected cell must pay at least the minimum tax even if no premium was written or if the company was only licensed for a part of the calendar year.</t>
    </r>
  </si>
  <si>
    <r>
      <t xml:space="preserve">Make checks payable to: </t>
    </r>
    <r>
      <rPr>
        <b/>
        <i/>
        <sz val="11"/>
        <color indexed="10"/>
        <rFont val="Cambria"/>
        <family val="1"/>
      </rPr>
      <t>Delaware Insurance Department</t>
    </r>
  </si>
  <si>
    <t>DO NOT RETURN THIS INSTRUCTIONS PAGE</t>
  </si>
  <si>
    <t>SUBMISSION INSTRUCTIONS -- Mail both pages of this form to the Delaware Insurance Department at the address listed</t>
  </si>
  <si>
    <r>
      <rPr>
        <sz val="12"/>
        <color indexed="8"/>
        <rFont val="Cambria"/>
        <family val="1"/>
      </rPr>
      <t xml:space="preserve">Mail form (Pages 1 &amp; 2) with payment and required attachments to: </t>
    </r>
    <r>
      <rPr>
        <b/>
        <sz val="12"/>
        <color indexed="8"/>
        <rFont val="Cambria"/>
        <family val="1"/>
      </rPr>
      <t xml:space="preserve">
</t>
    </r>
    <r>
      <rPr>
        <b/>
        <sz val="11"/>
        <color indexed="8"/>
        <rFont val="Cambria"/>
        <family val="1"/>
      </rPr>
      <t>Delaware Insurance Department
Captive Tax Section 
1351 West North Street, Suite 101 
Dover, DE 19904</t>
    </r>
  </si>
  <si>
    <t>STATE of _________________, COUNTY of _________________________________, on this _____________________ day of ________________________________ 20_______, before me,</t>
  </si>
  <si>
    <r>
      <t>Annual Fee (</t>
    </r>
    <r>
      <rPr>
        <b/>
        <sz val="10"/>
        <color indexed="8"/>
        <rFont val="Cambria"/>
        <family val="1"/>
      </rPr>
      <t>$400.00</t>
    </r>
    <r>
      <rPr>
        <sz val="10"/>
        <color indexed="8"/>
        <rFont val="Cambria"/>
        <family val="2"/>
      </rPr>
      <t xml:space="preserve"> for Sponsored Captive company per § 6903(d))</t>
    </r>
  </si>
  <si>
    <t>7</t>
  </si>
  <si>
    <t>8</t>
  </si>
  <si>
    <t>9</t>
  </si>
  <si>
    <t>10</t>
  </si>
  <si>
    <t>PREMIUM TAX AND FEES SUMMARY FOR CALENDAR YEAR 2023</t>
  </si>
  <si>
    <t xml:space="preserve">       COMBINED PREMIUM TAX AND FEES SUMMARY FOR CALENDAR YEAR 2023</t>
  </si>
  <si>
    <t xml:space="preserve">LESS: Total premium tax prepayments made during 2023. </t>
  </si>
  <si>
    <t>FOR THE CALENDAR YEAR 2023, DUE APRIL 15, 2024</t>
  </si>
  <si>
    <t>COMBINED PREMIUM TAX AND FEES SUMMARY FOR CALENDAR YEAR 2023</t>
  </si>
  <si>
    <t>LESS: Amount Prepaid during 2023</t>
  </si>
  <si>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1351 West North St., Suite 101, Dover, DE 19904. Annual Premium Tax and Fees reports and payments must be received on or before April 15, 2024, to avoid administrative penalties. </t>
  </si>
  <si>
    <t>Enter Breakdown of the above amounts in the below Categories</t>
  </si>
  <si>
    <t>Same as J22</t>
  </si>
  <si>
    <t>Complete one section of this form for each Protected Cell that is affiliated with the reporting Sponsored Captive Company, After completing each section, sum the Gross Direct Taxable Premium on Line 5 for all  protected cells and enter the total amount on Line 1 of Page 1. In addition, provide the breakdown of the sum by category Direct premium tax  (Life; Acident &amp; Health; Property, Casualty, Surety &amp; Title; and Excess wrokers Compensation &amp; Employers Liabiility Premiums) in the section below the total.    Sum the Assumed Reinsurance Premium on Line 8 for all protected cells and enter the total on Line 2 of Page 1. Follow the same procedure and sum the direct premium tax and assumed reinsurance tax from all protected cells and enter the totals on Lines 3 and 4 on Page1. Print this page and attach to Page 1. Use additional pages as needed. NOTE: A copy of the Income Statement,  Premium Schedule, and Reinsurance Schedule for each protected cell must also be attached to the tax report.</t>
  </si>
  <si>
    <t xml:space="preserve">Enter the total amount of gross direct premiums written as calculated by adding the amounts listed on Line 5 of WF C-2 for all affiliated Protected Cells. Provide the Breakdown below  of the amounts into the different categories (Life; Acident &amp; Health; Property, Casualty, Surety &amp; Title; and Excess wrokers Compensation &amp; Employers Liabiility Premiums) as indicated. </t>
  </si>
  <si>
    <t>Life Premiums (Sums of Line 1 for all Cells on Page 2)</t>
  </si>
  <si>
    <t>Accident and Health Premiums (Sums of Line 2 for all Cells on Page 2)</t>
  </si>
  <si>
    <t>Property, Casualty, Surety &amp; Title Premiums (Sums of Line 3 for all Cells on Page 2)</t>
  </si>
  <si>
    <r>
      <t>Excess Workers' Compensation &amp; Employers' Liability Premiums (</t>
    </r>
    <r>
      <rPr>
        <sz val="9"/>
        <color indexed="8"/>
        <rFont val="Cambria"/>
        <family val="1"/>
      </rPr>
      <t>Sums of Line 4 for all Cells on Page 2</t>
    </r>
    <r>
      <rPr>
        <sz val="10"/>
        <color indexed="8"/>
        <rFont val="Cambria"/>
        <family val="2"/>
      </rPr>
      <t>)</t>
    </r>
  </si>
  <si>
    <t>0</t>
  </si>
  <si>
    <t>Direct any questions to:
DOI_CaptiveTax@delaware.gov</t>
  </si>
  <si>
    <t>REFUND: If the amount on Line 9 is less than zero, enter the amount on Line 10. If the company overpaid during 2023, a refund check will be issued to the company. Do not apply this amount to future tax liability.</t>
  </si>
  <si>
    <t>Add Certificate of Authority Annual Fee for Sponsored Captive Company only (not the protective cell): $400.00 per § 6903 (d)</t>
  </si>
  <si>
    <r>
      <t xml:space="preserve">Complete all Company Information. Please note that the FEIN and DE Captive Certificate of Authority Number (COA) fields </t>
    </r>
    <r>
      <rPr>
        <b/>
        <sz val="10"/>
        <rFont val="Cambria"/>
        <family val="1"/>
      </rPr>
      <t>are required fields</t>
    </r>
    <r>
      <rPr>
        <sz val="10"/>
        <rFont val="Cambria"/>
        <family val="1"/>
      </rPr>
      <t>. List the address and contact person to whom annual tax and/or fees information or questions should be directed. Indicate if the company qualifies as a Dormant Captive Insurer per 18 Del. C. §6902 (17)   or a non-risk Baring administrative Core per  § 17-218(b), § 18-215(b) of Title 6, § 3804(a) of Title 12 by  select  the Yes or No from the dropdown box.  This selection will determine  with the formation of the entity's</t>
    </r>
    <r>
      <rPr>
        <sz val="10"/>
        <rFont val="Cambria"/>
        <family val="1"/>
      </rPr>
      <t xml:space="preserve"> formular for filing</t>
    </r>
  </si>
  <si>
    <t>Is This a Dormant or non-risk baring Administrative Core:</t>
  </si>
  <si>
    <t>Select One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</si>
</sst>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 yyyy"/>
    <numFmt numFmtId="170" formatCode="[$-409]h:mm:ss\ AM/PM"/>
  </numFmts>
  <fonts count="90">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4"/>
      <color indexed="8"/>
      <name val="Cambria"/>
      <family val="1"/>
    </font>
    <font>
      <sz val="12"/>
      <color indexed="8"/>
      <name val="Cambria"/>
      <family val="1"/>
    </font>
    <font>
      <b/>
      <sz val="12"/>
      <color indexed="8"/>
      <name val="Cambria"/>
      <family val="1"/>
    </font>
    <font>
      <b/>
      <i/>
      <sz val="11"/>
      <color indexed="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9"/>
      <name val="Cambria"/>
      <family val="1"/>
    </font>
    <font>
      <sz val="12"/>
      <name val="Cambria"/>
      <family val="1"/>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8"/>
      <color indexed="10"/>
      <name val="Cambria"/>
      <family val="2"/>
    </font>
    <font>
      <b/>
      <sz val="9"/>
      <color indexed="8"/>
      <name val="Cambria"/>
      <family val="1"/>
    </font>
    <font>
      <sz val="12"/>
      <color indexed="22"/>
      <name val="Cambria"/>
      <family val="2"/>
    </font>
    <font>
      <b/>
      <sz val="11"/>
      <color indexed="10"/>
      <name val="Cambria"/>
      <family val="1"/>
    </font>
    <font>
      <b/>
      <sz val="12"/>
      <color indexed="10"/>
      <name val="Cambria"/>
      <family val="1"/>
    </font>
    <font>
      <b/>
      <sz val="14"/>
      <name val="Cambria"/>
      <family val="1"/>
    </font>
    <font>
      <b/>
      <sz val="12"/>
      <name val="Cambria"/>
      <family val="1"/>
    </font>
    <font>
      <b/>
      <sz val="18"/>
      <name val="Cambria"/>
      <family val="1"/>
    </font>
    <font>
      <sz val="8"/>
      <name val="Segoe UI"/>
      <family val="2"/>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b/>
      <sz val="12"/>
      <color theme="1"/>
      <name val="Cambria"/>
      <family val="1"/>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sz val="8"/>
      <color rgb="FFFF0000"/>
      <name val="Cambria"/>
      <family val="2"/>
    </font>
    <font>
      <b/>
      <sz val="11"/>
      <color theme="1"/>
      <name val="Cambria"/>
      <family val="1"/>
    </font>
    <font>
      <b/>
      <sz val="8"/>
      <color theme="1"/>
      <name val="Cambria"/>
      <family val="1"/>
    </font>
    <font>
      <b/>
      <sz val="9"/>
      <color theme="1"/>
      <name val="Cambria"/>
      <family val="1"/>
    </font>
    <font>
      <sz val="12"/>
      <color theme="0" tint="-0.1499900072813034"/>
      <name val="Cambria"/>
      <family val="2"/>
    </font>
    <font>
      <sz val="9"/>
      <color theme="1"/>
      <name val="Cambria"/>
      <family val="1"/>
    </font>
    <font>
      <b/>
      <sz val="14"/>
      <color theme="1"/>
      <name val="Cambria"/>
      <family val="1"/>
    </font>
    <font>
      <b/>
      <sz val="11"/>
      <color rgb="FFFF0000"/>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style="thin"/>
    </border>
    <border>
      <left/>
      <right/>
      <top/>
      <bottom style="thin"/>
    </border>
    <border>
      <left style="thick">
        <color rgb="FFFF0000"/>
      </left>
      <right style="thick">
        <color rgb="FFFF0000"/>
      </right>
      <top style="thick">
        <color rgb="FFFF0000"/>
      </top>
      <bottom style="thick">
        <color rgb="FFFF0000"/>
      </bottom>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style="thin"/>
      <top/>
      <bottom style="thin"/>
    </border>
    <border>
      <left/>
      <right style="thin"/>
      <top/>
      <bottom/>
    </border>
    <border>
      <left style="thin"/>
      <right style="thin"/>
      <top/>
      <bottom style="double"/>
    </border>
    <border>
      <left style="thin"/>
      <right style="thin"/>
      <top style="thin"/>
      <bottom style="double"/>
    </border>
    <border>
      <left/>
      <right/>
      <top style="medium"/>
      <bottom/>
    </border>
    <border>
      <left/>
      <right/>
      <top/>
      <bottom style="medium"/>
    </border>
    <border>
      <left/>
      <right/>
      <top style="thin"/>
      <bottom/>
    </border>
    <border>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thin"/>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color indexed="63"/>
      </left>
      <right style="thick">
        <color rgb="FFFF0000"/>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6">
    <xf numFmtId="0" fontId="0" fillId="0" borderId="0" xfId="0" applyAlignment="1">
      <alignment/>
    </xf>
    <xf numFmtId="0" fontId="6" fillId="0" borderId="0" xfId="58" applyFont="1" applyAlignment="1">
      <alignment vertical="center" wrapText="1"/>
      <protection/>
    </xf>
    <xf numFmtId="0" fontId="37" fillId="0" borderId="0" xfId="58" applyFont="1" applyAlignment="1">
      <alignment vertical="center" wrapText="1"/>
      <protection/>
    </xf>
    <xf numFmtId="0" fontId="37"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38"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7" fillId="0" borderId="0" xfId="58" applyFont="1" applyAlignment="1">
      <alignment horizontal="center" vertical="top"/>
      <protection/>
    </xf>
    <xf numFmtId="49" fontId="71" fillId="0" borderId="0" xfId="0" applyNumberFormat="1" applyFont="1" applyFill="1" applyBorder="1" applyAlignment="1" applyProtection="1">
      <alignment horizontal="left"/>
      <protection/>
    </xf>
    <xf numFmtId="0" fontId="7" fillId="33" borderId="10" xfId="58" applyFont="1" applyFill="1" applyBorder="1" applyAlignment="1">
      <alignment horizontal="left" vertical="center" wrapText="1"/>
      <protection/>
    </xf>
    <xf numFmtId="49" fontId="71" fillId="33" borderId="10" xfId="0" applyNumberFormat="1" applyFont="1" applyFill="1" applyBorder="1" applyAlignment="1" applyProtection="1">
      <alignment vertical="center"/>
      <protection/>
    </xf>
    <xf numFmtId="0" fontId="7" fillId="0" borderId="0" xfId="58" applyFont="1" applyFill="1" applyBorder="1" applyAlignment="1">
      <alignment horizontal="left" vertical="center" wrapText="1"/>
      <protection/>
    </xf>
    <xf numFmtId="49" fontId="71" fillId="0" borderId="0" xfId="0" applyNumberFormat="1" applyFont="1" applyFill="1" applyBorder="1" applyAlignment="1" applyProtection="1">
      <alignment vertical="center"/>
      <protection/>
    </xf>
    <xf numFmtId="0" fontId="6" fillId="0" borderId="0" xfId="58" applyFont="1" applyFill="1" applyAlignment="1">
      <alignment vertical="center" wrapText="1"/>
      <protection/>
    </xf>
    <xf numFmtId="49" fontId="53" fillId="0" borderId="0" xfId="0" applyNumberFormat="1" applyFont="1" applyFill="1" applyBorder="1" applyAlignment="1" applyProtection="1">
      <alignment horizontal="left"/>
      <protection/>
    </xf>
    <xf numFmtId="0" fontId="6" fillId="0" borderId="0" xfId="58" applyFont="1" applyAlignment="1">
      <alignment horizontal="center" vertical="top" wrapText="1"/>
      <protection/>
    </xf>
    <xf numFmtId="0" fontId="6" fillId="0" borderId="0" xfId="58" applyFont="1" applyAlignment="1">
      <alignment horizontal="center" vertical="top"/>
      <protection/>
    </xf>
    <xf numFmtId="0" fontId="7" fillId="33" borderId="11" xfId="58" applyFont="1" applyFill="1" applyBorder="1" applyAlignment="1">
      <alignment horizontal="center" vertical="center" wrapText="1"/>
      <protection/>
    </xf>
    <xf numFmtId="0" fontId="7" fillId="33" borderId="12" xfId="58" applyFont="1" applyFill="1" applyBorder="1" applyAlignment="1">
      <alignment horizontal="center" vertical="center" wrapText="1"/>
      <protection/>
    </xf>
    <xf numFmtId="49" fontId="73" fillId="0" borderId="13" xfId="0" applyNumberFormat="1" applyFont="1" applyFill="1" applyBorder="1" applyAlignment="1" applyProtection="1">
      <alignment horizontal="center"/>
      <protection locked="0"/>
    </xf>
    <xf numFmtId="49" fontId="73" fillId="0" borderId="11" xfId="0" applyNumberFormat="1" applyFont="1" applyFill="1" applyBorder="1" applyAlignment="1" applyProtection="1">
      <alignment/>
      <protection locked="0"/>
    </xf>
    <xf numFmtId="49" fontId="73" fillId="0" borderId="12" xfId="0" applyNumberFormat="1" applyFont="1" applyFill="1" applyBorder="1" applyAlignment="1" applyProtection="1">
      <alignment/>
      <protection locked="0"/>
    </xf>
    <xf numFmtId="40" fontId="73" fillId="0" borderId="14" xfId="0" applyNumberFormat="1" applyFont="1" applyFill="1" applyBorder="1" applyAlignment="1" applyProtection="1">
      <alignment/>
      <protection locked="0"/>
    </xf>
    <xf numFmtId="40" fontId="73" fillId="0" borderId="11" xfId="0" applyNumberFormat="1" applyFont="1" applyFill="1" applyBorder="1" applyAlignment="1" applyProtection="1">
      <alignment/>
      <protection locked="0"/>
    </xf>
    <xf numFmtId="49" fontId="74" fillId="0" borderId="15" xfId="0" applyNumberFormat="1" applyFont="1" applyFill="1" applyBorder="1" applyAlignment="1" applyProtection="1">
      <alignment horizontal="left"/>
      <protection locked="0"/>
    </xf>
    <xf numFmtId="40" fontId="73" fillId="0" borderId="13" xfId="0" applyNumberFormat="1" applyFont="1" applyFill="1" applyBorder="1" applyAlignment="1" applyProtection="1">
      <alignment/>
      <protection locked="0"/>
    </xf>
    <xf numFmtId="0" fontId="6" fillId="0" borderId="0" xfId="58" applyFont="1" applyFill="1" applyAlignment="1">
      <alignment horizontal="center" vertical="top"/>
      <protection/>
    </xf>
    <xf numFmtId="0" fontId="6" fillId="0" borderId="0" xfId="58" applyFont="1" applyFill="1" applyAlignment="1">
      <alignment vertical="center"/>
      <protection/>
    </xf>
    <xf numFmtId="0" fontId="7" fillId="0" borderId="0" xfId="58" applyFont="1" applyFill="1" applyAlignment="1">
      <alignment horizontal="right" vertical="center"/>
      <protection/>
    </xf>
    <xf numFmtId="40" fontId="73" fillId="0" borderId="0" xfId="0" applyNumberFormat="1" applyFont="1" applyFill="1" applyBorder="1" applyAlignment="1" applyProtection="1">
      <alignment/>
      <protection locked="0"/>
    </xf>
    <xf numFmtId="40" fontId="73" fillId="0" borderId="15" xfId="0" applyNumberFormat="1" applyFont="1" applyFill="1" applyBorder="1" applyAlignment="1" applyProtection="1">
      <alignment/>
      <protection locked="0"/>
    </xf>
    <xf numFmtId="49" fontId="73" fillId="0" borderId="16" xfId="0" applyNumberFormat="1" applyFont="1" applyFill="1" applyBorder="1" applyAlignment="1" applyProtection="1">
      <alignment/>
      <protection locked="0"/>
    </xf>
    <xf numFmtId="49" fontId="53" fillId="0" borderId="0" xfId="0" applyNumberFormat="1" applyFont="1" applyAlignment="1" applyProtection="1">
      <alignment/>
      <protection locked="0"/>
    </xf>
    <xf numFmtId="0" fontId="53" fillId="0" borderId="0" xfId="0" applyFont="1" applyAlignment="1" applyProtection="1">
      <alignment/>
      <protection locked="0"/>
    </xf>
    <xf numFmtId="0" fontId="73" fillId="0" borderId="0" xfId="0" applyFont="1" applyAlignment="1" applyProtection="1">
      <alignment/>
      <protection locked="0"/>
    </xf>
    <xf numFmtId="39" fontId="75" fillId="0" borderId="0" xfId="0" applyNumberFormat="1" applyFont="1" applyAlignment="1" applyProtection="1">
      <alignment/>
      <protection locked="0"/>
    </xf>
    <xf numFmtId="0" fontId="76" fillId="0" borderId="0" xfId="0" applyFont="1" applyAlignment="1" applyProtection="1">
      <alignment/>
      <protection locked="0"/>
    </xf>
    <xf numFmtId="0" fontId="73" fillId="0" borderId="0" xfId="0" applyFont="1" applyBorder="1" applyAlignment="1" applyProtection="1">
      <alignment/>
      <protection locked="0"/>
    </xf>
    <xf numFmtId="0" fontId="77" fillId="0" borderId="0" xfId="0" applyFont="1" applyAlignment="1" applyProtection="1">
      <alignment/>
      <protection locked="0"/>
    </xf>
    <xf numFmtId="0" fontId="64" fillId="0" borderId="0" xfId="53" applyBorder="1" applyAlignment="1" applyProtection="1">
      <alignment/>
      <protection locked="0"/>
    </xf>
    <xf numFmtId="49" fontId="78" fillId="0" borderId="0" xfId="0" applyNumberFormat="1" applyFont="1" applyAlignment="1" applyProtection="1">
      <alignment vertical="top"/>
      <protection locked="0"/>
    </xf>
    <xf numFmtId="0" fontId="78" fillId="0" borderId="0" xfId="0" applyFont="1" applyAlignment="1" applyProtection="1">
      <alignment/>
      <protection locked="0"/>
    </xf>
    <xf numFmtId="0" fontId="79" fillId="0" borderId="0" xfId="53" applyFont="1" applyBorder="1" applyAlignment="1" applyProtection="1">
      <alignment/>
      <protection locked="0"/>
    </xf>
    <xf numFmtId="39" fontId="80" fillId="0" borderId="0" xfId="0" applyNumberFormat="1" applyFont="1" applyAlignment="1" applyProtection="1">
      <alignment/>
      <protection locked="0"/>
    </xf>
    <xf numFmtId="0" fontId="73" fillId="0" borderId="0" xfId="0" applyFont="1" applyAlignment="1" applyProtection="1">
      <alignment/>
      <protection locked="0"/>
    </xf>
    <xf numFmtId="0" fontId="71" fillId="0" borderId="0" xfId="0" applyFont="1" applyAlignment="1" applyProtection="1">
      <alignment/>
      <protection locked="0"/>
    </xf>
    <xf numFmtId="49" fontId="81" fillId="0" borderId="17" xfId="0" applyNumberFormat="1" applyFont="1" applyBorder="1" applyAlignment="1" applyProtection="1">
      <alignment horizontal="left"/>
      <protection locked="0"/>
    </xf>
    <xf numFmtId="49" fontId="73" fillId="0" borderId="0" xfId="0" applyNumberFormat="1" applyFont="1" applyBorder="1" applyAlignment="1" applyProtection="1">
      <alignment/>
      <protection locked="0"/>
    </xf>
    <xf numFmtId="49" fontId="73" fillId="0" borderId="0" xfId="0" applyNumberFormat="1" applyFont="1" applyAlignment="1" applyProtection="1">
      <alignment/>
      <protection locked="0"/>
    </xf>
    <xf numFmtId="49" fontId="81" fillId="0" borderId="18" xfId="0" applyNumberFormat="1" applyFont="1" applyBorder="1" applyAlignment="1" applyProtection="1">
      <alignment horizontal="left"/>
      <protection locked="0"/>
    </xf>
    <xf numFmtId="49" fontId="71" fillId="0" borderId="19" xfId="0" applyNumberFormat="1" applyFont="1" applyFill="1" applyBorder="1" applyAlignment="1" applyProtection="1">
      <alignment horizontal="left"/>
      <protection locked="0"/>
    </xf>
    <xf numFmtId="49" fontId="71" fillId="0" borderId="13" xfId="0" applyNumberFormat="1" applyFont="1" applyFill="1" applyBorder="1" applyAlignment="1" applyProtection="1">
      <alignment/>
      <protection locked="0"/>
    </xf>
    <xf numFmtId="0" fontId="14" fillId="0" borderId="0" xfId="0" applyFont="1" applyAlignment="1" applyProtection="1">
      <alignment/>
      <protection locked="0"/>
    </xf>
    <xf numFmtId="39" fontId="75" fillId="0" borderId="0" xfId="0" applyNumberFormat="1" applyFont="1" applyBorder="1" applyAlignment="1" applyProtection="1">
      <alignment/>
      <protection locked="0"/>
    </xf>
    <xf numFmtId="0" fontId="73" fillId="0" borderId="0" xfId="0" applyFont="1" applyBorder="1" applyAlignment="1" applyProtection="1">
      <alignment/>
      <protection locked="0"/>
    </xf>
    <xf numFmtId="49" fontId="74" fillId="0" borderId="0" xfId="0" applyNumberFormat="1" applyFont="1" applyBorder="1" applyAlignment="1" applyProtection="1">
      <alignment vertical="center"/>
      <protection locked="0"/>
    </xf>
    <xf numFmtId="0" fontId="13" fillId="0" borderId="0" xfId="0" applyFont="1" applyBorder="1" applyAlignment="1" applyProtection="1">
      <alignment vertical="center"/>
      <protection locked="0"/>
    </xf>
    <xf numFmtId="0" fontId="74" fillId="0" borderId="0" xfId="0" applyFont="1" applyBorder="1" applyAlignment="1" applyProtection="1">
      <alignment/>
      <protection locked="0"/>
    </xf>
    <xf numFmtId="0" fontId="0" fillId="0" borderId="0" xfId="0" applyBorder="1" applyAlignment="1" applyProtection="1">
      <alignment/>
      <protection locked="0"/>
    </xf>
    <xf numFmtId="0" fontId="82" fillId="0" borderId="0" xfId="0" applyFont="1" applyFill="1" applyBorder="1" applyAlignment="1" applyProtection="1">
      <alignment horizontal="left" vertical="top"/>
      <protection locked="0"/>
    </xf>
    <xf numFmtId="0" fontId="74" fillId="0" borderId="0" xfId="0" applyFont="1" applyFill="1" applyBorder="1" applyAlignment="1" applyProtection="1">
      <alignment horizontal="left" vertical="top"/>
      <protection locked="0"/>
    </xf>
    <xf numFmtId="49" fontId="74" fillId="34" borderId="11" xfId="0" applyNumberFormat="1" applyFont="1" applyFill="1" applyBorder="1" applyAlignment="1" applyProtection="1">
      <alignment vertical="center"/>
      <protection locked="0"/>
    </xf>
    <xf numFmtId="49" fontId="74" fillId="34" borderId="10" xfId="0" applyNumberFormat="1" applyFont="1" applyFill="1" applyBorder="1" applyAlignment="1" applyProtection="1">
      <alignment vertical="center"/>
      <protection locked="0"/>
    </xf>
    <xf numFmtId="49" fontId="74" fillId="34" borderId="12" xfId="0" applyNumberFormat="1" applyFont="1" applyFill="1" applyBorder="1" applyAlignment="1" applyProtection="1">
      <alignment vertical="center"/>
      <protection locked="0"/>
    </xf>
    <xf numFmtId="0" fontId="73" fillId="0" borderId="0" xfId="0" applyFont="1" applyFill="1" applyAlignment="1" applyProtection="1">
      <alignment/>
      <protection locked="0"/>
    </xf>
    <xf numFmtId="49" fontId="71" fillId="0" borderId="0" xfId="0" applyNumberFormat="1" applyFont="1" applyFill="1" applyBorder="1" applyAlignment="1" applyProtection="1">
      <alignment horizontal="left"/>
      <protection locked="0"/>
    </xf>
    <xf numFmtId="49" fontId="74" fillId="0" borderId="0" xfId="0" applyNumberFormat="1" applyFont="1" applyFill="1" applyBorder="1" applyAlignment="1" applyProtection="1">
      <alignment horizontal="left"/>
      <protection locked="0"/>
    </xf>
    <xf numFmtId="39" fontId="80" fillId="0" borderId="0" xfId="0" applyNumberFormat="1" applyFont="1" applyFill="1" applyBorder="1" applyAlignment="1" applyProtection="1">
      <alignment/>
      <protection locked="0"/>
    </xf>
    <xf numFmtId="0" fontId="71" fillId="0" borderId="0" xfId="0" applyFont="1" applyBorder="1" applyAlignment="1" applyProtection="1">
      <alignment horizontal="left" vertical="top" wrapText="1"/>
      <protection locked="0"/>
    </xf>
    <xf numFmtId="0" fontId="83" fillId="0" borderId="0" xfId="0" applyFont="1" applyFill="1" applyBorder="1" applyAlignment="1" applyProtection="1">
      <alignment horizontal="center" wrapText="1"/>
      <protection locked="0"/>
    </xf>
    <xf numFmtId="0" fontId="83" fillId="0" borderId="0" xfId="0" applyFont="1" applyBorder="1" applyAlignment="1" applyProtection="1">
      <alignment horizontal="center" wrapText="1"/>
      <protection locked="0"/>
    </xf>
    <xf numFmtId="0" fontId="53" fillId="35" borderId="0" xfId="0" applyFont="1" applyFill="1" applyAlignment="1" applyProtection="1">
      <alignment horizontal="left"/>
      <protection locked="0"/>
    </xf>
    <xf numFmtId="0" fontId="53" fillId="0" borderId="0" xfId="0" applyFont="1" applyAlignment="1" applyProtection="1">
      <alignment horizontal="left"/>
      <protection locked="0"/>
    </xf>
    <xf numFmtId="0" fontId="53" fillId="0" borderId="0" xfId="0" applyFont="1" applyAlignment="1" applyProtection="1">
      <alignment/>
      <protection locked="0"/>
    </xf>
    <xf numFmtId="0" fontId="78" fillId="0" borderId="0" xfId="0" applyFont="1" applyAlignment="1" applyProtection="1">
      <alignment horizontal="left"/>
      <protection locked="0"/>
    </xf>
    <xf numFmtId="0" fontId="53" fillId="0" borderId="0" xfId="0" applyFont="1" applyBorder="1" applyAlignment="1" applyProtection="1">
      <alignment wrapText="1"/>
      <protection locked="0"/>
    </xf>
    <xf numFmtId="49" fontId="53" fillId="0" borderId="0" xfId="0" applyNumberFormat="1" applyFont="1" applyFill="1" applyAlignment="1" applyProtection="1">
      <alignment/>
      <protection locked="0"/>
    </xf>
    <xf numFmtId="0" fontId="53" fillId="0" borderId="0" xfId="0" applyFont="1" applyFill="1" applyAlignment="1" applyProtection="1">
      <alignment/>
      <protection locked="0"/>
    </xf>
    <xf numFmtId="0" fontId="73" fillId="0" borderId="0" xfId="0" applyFont="1" applyFill="1" applyAlignment="1" applyProtection="1">
      <alignment/>
      <protection locked="0"/>
    </xf>
    <xf numFmtId="0" fontId="84" fillId="0" borderId="0" xfId="0" applyFont="1" applyFill="1" applyAlignment="1" applyProtection="1">
      <alignment/>
      <protection locked="0"/>
    </xf>
    <xf numFmtId="39" fontId="75" fillId="0" borderId="0" xfId="0" applyNumberFormat="1" applyFont="1" applyFill="1" applyAlignment="1" applyProtection="1">
      <alignment/>
      <protection locked="0"/>
    </xf>
    <xf numFmtId="49" fontId="53" fillId="0" borderId="0" xfId="0" applyNumberFormat="1" applyFont="1" applyFill="1" applyAlignment="1" applyProtection="1">
      <alignment/>
      <protection locked="0"/>
    </xf>
    <xf numFmtId="0" fontId="53" fillId="0" borderId="0" xfId="0" applyFont="1" applyFill="1" applyAlignment="1" applyProtection="1">
      <alignment horizontal="left"/>
      <protection locked="0"/>
    </xf>
    <xf numFmtId="0" fontId="78" fillId="0" borderId="0" xfId="0" applyFont="1" applyFill="1" applyAlignment="1" applyProtection="1">
      <alignment/>
      <protection locked="0"/>
    </xf>
    <xf numFmtId="0" fontId="71" fillId="0" borderId="0" xfId="0" applyFont="1" applyFill="1" applyAlignment="1" applyProtection="1">
      <alignment horizontal="left"/>
      <protection locked="0"/>
    </xf>
    <xf numFmtId="0" fontId="73" fillId="0" borderId="0" xfId="0" applyFont="1" applyFill="1" applyAlignment="1" applyProtection="1">
      <alignment/>
      <protection locked="0"/>
    </xf>
    <xf numFmtId="0" fontId="73" fillId="0" borderId="20" xfId="0" applyFont="1" applyFill="1" applyBorder="1" applyAlignment="1" applyProtection="1">
      <alignment/>
      <protection locked="0"/>
    </xf>
    <xf numFmtId="0" fontId="78" fillId="0" borderId="0" xfId="0" applyFont="1" applyFill="1" applyAlignment="1" applyProtection="1">
      <alignment vertical="top" wrapText="1"/>
      <protection locked="0"/>
    </xf>
    <xf numFmtId="0" fontId="78" fillId="0" borderId="20" xfId="0" applyFont="1" applyFill="1" applyBorder="1" applyAlignment="1" applyProtection="1">
      <alignment vertical="top" wrapText="1"/>
      <protection locked="0"/>
    </xf>
    <xf numFmtId="0" fontId="78" fillId="0" borderId="0" xfId="0" applyFont="1" applyAlignment="1" applyProtection="1">
      <alignment/>
      <protection locked="0"/>
    </xf>
    <xf numFmtId="0" fontId="78" fillId="0" borderId="0" xfId="0" applyFont="1" applyAlignment="1" applyProtection="1">
      <alignment vertical="center" wrapText="1"/>
      <protection locked="0"/>
    </xf>
    <xf numFmtId="0" fontId="78" fillId="0" borderId="0" xfId="0" applyFont="1" applyAlignment="1" applyProtection="1">
      <alignment horizontal="left" vertical="center" wrapText="1"/>
      <protection locked="0"/>
    </xf>
    <xf numFmtId="0" fontId="73" fillId="0" borderId="0" xfId="57" applyFont="1" applyAlignment="1" applyProtection="1">
      <alignment horizontal="justify"/>
      <protection locked="0"/>
    </xf>
    <xf numFmtId="0" fontId="78" fillId="0" borderId="0" xfId="57" applyFont="1" applyAlignment="1" applyProtection="1">
      <alignment horizontal="justify" vertical="top"/>
      <protection locked="0"/>
    </xf>
    <xf numFmtId="39" fontId="75" fillId="0" borderId="0" xfId="57" applyNumberFormat="1" applyFont="1" applyAlignment="1" applyProtection="1">
      <alignment horizontal="justify"/>
      <protection locked="0"/>
    </xf>
    <xf numFmtId="0" fontId="53" fillId="0" borderId="0" xfId="57" applyFont="1" applyAlignment="1" applyProtection="1">
      <alignment vertical="top" wrapText="1"/>
      <protection locked="0"/>
    </xf>
    <xf numFmtId="39" fontId="75" fillId="0" borderId="0" xfId="57" applyNumberFormat="1" applyFont="1" applyAlignment="1" applyProtection="1">
      <alignment horizontal="justify" vertical="top"/>
      <protection locked="0"/>
    </xf>
    <xf numFmtId="0" fontId="73" fillId="0" borderId="0" xfId="57" applyFont="1" applyAlignment="1" applyProtection="1">
      <alignment horizontal="justify" vertical="top"/>
      <protection locked="0"/>
    </xf>
    <xf numFmtId="39" fontId="75" fillId="0" borderId="0" xfId="57" applyNumberFormat="1" applyFont="1" applyAlignment="1" applyProtection="1">
      <alignment vertical="top"/>
      <protection locked="0"/>
    </xf>
    <xf numFmtId="0" fontId="73" fillId="0" borderId="0" xfId="57" applyFont="1" applyAlignment="1" applyProtection="1">
      <alignment vertical="top"/>
      <protection locked="0"/>
    </xf>
    <xf numFmtId="0" fontId="78" fillId="0" borderId="0" xfId="57" applyFont="1" applyAlignment="1" applyProtection="1">
      <alignment/>
      <protection locked="0"/>
    </xf>
    <xf numFmtId="49" fontId="78" fillId="0" borderId="0" xfId="57" applyNumberFormat="1" applyFont="1" applyAlignment="1" applyProtection="1">
      <alignment/>
      <protection locked="0"/>
    </xf>
    <xf numFmtId="39" fontId="75" fillId="0" borderId="0" xfId="57" applyNumberFormat="1" applyFont="1" applyAlignment="1" applyProtection="1">
      <alignment/>
      <protection locked="0"/>
    </xf>
    <xf numFmtId="0" fontId="73" fillId="0" borderId="0" xfId="57" applyFont="1" applyAlignment="1" applyProtection="1">
      <alignment/>
      <protection locked="0"/>
    </xf>
    <xf numFmtId="0" fontId="73" fillId="0" borderId="0" xfId="57" applyFont="1" applyProtection="1">
      <alignment/>
      <protection locked="0"/>
    </xf>
    <xf numFmtId="39" fontId="75" fillId="0" borderId="0" xfId="57" applyNumberFormat="1" applyFont="1" applyProtection="1">
      <alignment/>
      <protection locked="0"/>
    </xf>
    <xf numFmtId="0" fontId="78" fillId="0" borderId="0" xfId="57" applyFont="1" applyProtection="1">
      <alignment/>
      <protection locked="0"/>
    </xf>
    <xf numFmtId="49" fontId="78" fillId="0" borderId="0" xfId="57" applyNumberFormat="1" applyFont="1" applyProtection="1">
      <alignment/>
      <protection locked="0"/>
    </xf>
    <xf numFmtId="49" fontId="53" fillId="0" borderId="0" xfId="57" applyNumberFormat="1" applyFont="1" applyBorder="1" applyProtection="1">
      <alignment/>
      <protection locked="0"/>
    </xf>
    <xf numFmtId="0" fontId="78" fillId="0" borderId="0" xfId="57" applyFont="1" applyAlignment="1" applyProtection="1">
      <alignment horizontal="right"/>
      <protection locked="0"/>
    </xf>
    <xf numFmtId="0" fontId="0" fillId="0" borderId="0" xfId="0" applyAlignment="1" applyProtection="1">
      <alignment/>
      <protection locked="0"/>
    </xf>
    <xf numFmtId="40" fontId="73" fillId="34" borderId="14" xfId="0" applyNumberFormat="1" applyFont="1" applyFill="1" applyBorder="1" applyAlignment="1" applyProtection="1">
      <alignment horizontal="right"/>
      <protection/>
    </xf>
    <xf numFmtId="40" fontId="73" fillId="34" borderId="14" xfId="0" applyNumberFormat="1" applyFont="1" applyFill="1" applyBorder="1" applyAlignment="1" applyProtection="1">
      <alignment/>
      <protection/>
    </xf>
    <xf numFmtId="40" fontId="73" fillId="34" borderId="21" xfId="0" applyNumberFormat="1" applyFont="1" applyFill="1" applyBorder="1" applyAlignment="1" applyProtection="1">
      <alignment/>
      <protection/>
    </xf>
    <xf numFmtId="40" fontId="73" fillId="34" borderId="22" xfId="0" applyNumberFormat="1" applyFont="1" applyFill="1" applyBorder="1" applyAlignment="1" applyProtection="1">
      <alignment horizontal="right"/>
      <protection/>
    </xf>
    <xf numFmtId="4" fontId="53" fillId="0" borderId="14" xfId="44" applyNumberFormat="1" applyFont="1" applyBorder="1" applyAlignment="1" applyProtection="1">
      <alignment horizontal="right"/>
      <protection locked="0"/>
    </xf>
    <xf numFmtId="44" fontId="53" fillId="34" borderId="14" xfId="44" applyFont="1" applyFill="1" applyBorder="1" applyAlignment="1" applyProtection="1">
      <alignment horizontal="right"/>
      <protection/>
    </xf>
    <xf numFmtId="49" fontId="73" fillId="34" borderId="13" xfId="0" applyNumberFormat="1" applyFont="1" applyFill="1" applyBorder="1" applyAlignment="1" applyProtection="1">
      <alignment horizontal="right"/>
      <protection/>
    </xf>
    <xf numFmtId="49" fontId="73" fillId="34" borderId="14" xfId="0" applyNumberFormat="1" applyFont="1" applyFill="1" applyBorder="1" applyAlignment="1" applyProtection="1">
      <alignment horizontal="right"/>
      <protection/>
    </xf>
    <xf numFmtId="49" fontId="71" fillId="0" borderId="0" xfId="0" applyNumberFormat="1" applyFont="1" applyAlignment="1" applyProtection="1">
      <alignment/>
      <protection locked="0"/>
    </xf>
    <xf numFmtId="49" fontId="53" fillId="0" borderId="15" xfId="0" applyNumberFormat="1" applyFont="1" applyBorder="1" applyAlignment="1" applyProtection="1">
      <alignment horizontal="center"/>
      <protection locked="0"/>
    </xf>
    <xf numFmtId="49" fontId="71" fillId="0" borderId="0" xfId="0" applyNumberFormat="1" applyFont="1" applyAlignment="1" applyProtection="1">
      <alignment horizontal="left"/>
      <protection locked="0"/>
    </xf>
    <xf numFmtId="0" fontId="73" fillId="0" borderId="0" xfId="0" applyFont="1" applyBorder="1" applyAlignment="1" applyProtection="1">
      <alignment horizontal="left"/>
      <protection locked="0"/>
    </xf>
    <xf numFmtId="49" fontId="71" fillId="0" borderId="0" xfId="0" applyNumberFormat="1" applyFont="1" applyBorder="1" applyAlignment="1" applyProtection="1">
      <alignment/>
      <protection locked="0"/>
    </xf>
    <xf numFmtId="49" fontId="53" fillId="0" borderId="0" xfId="0" applyNumberFormat="1" applyFont="1" applyFill="1" applyAlignment="1" applyProtection="1">
      <alignment horizontal="left" vertical="top"/>
      <protection locked="0"/>
    </xf>
    <xf numFmtId="0" fontId="53" fillId="0" borderId="0" xfId="0" applyFont="1" applyFill="1" applyAlignment="1" applyProtection="1">
      <alignment horizontal="left" vertical="top"/>
      <protection locked="0"/>
    </xf>
    <xf numFmtId="49" fontId="71" fillId="0" borderId="15" xfId="0" applyNumberFormat="1" applyFont="1" applyBorder="1" applyAlignment="1" applyProtection="1">
      <alignment/>
      <protection locked="0"/>
    </xf>
    <xf numFmtId="0" fontId="71" fillId="0" borderId="0" xfId="0" applyFont="1" applyBorder="1" applyAlignment="1" applyProtection="1">
      <alignment horizontal="left" wrapText="1"/>
      <protection locked="0"/>
    </xf>
    <xf numFmtId="0" fontId="83" fillId="0" borderId="0" xfId="0" applyFont="1" applyAlignment="1" applyProtection="1">
      <alignment/>
      <protection locked="0"/>
    </xf>
    <xf numFmtId="0" fontId="83" fillId="0" borderId="0" xfId="0" applyFont="1" applyBorder="1" applyAlignment="1" applyProtection="1">
      <alignment/>
      <protection locked="0"/>
    </xf>
    <xf numFmtId="0" fontId="84" fillId="0" borderId="0" xfId="0" applyFont="1" applyAlignment="1" applyProtection="1">
      <alignment horizontal="right"/>
      <protection locked="0"/>
    </xf>
    <xf numFmtId="0" fontId="84" fillId="0" borderId="0" xfId="0" applyFont="1" applyBorder="1" applyAlignment="1" applyProtection="1">
      <alignment horizontal="right"/>
      <protection locked="0"/>
    </xf>
    <xf numFmtId="0" fontId="85" fillId="0" borderId="0" xfId="0" applyFont="1" applyFill="1" applyAlignment="1" applyProtection="1">
      <alignment/>
      <protection locked="0"/>
    </xf>
    <xf numFmtId="49" fontId="71" fillId="0" borderId="0" xfId="0" applyNumberFormat="1" applyFont="1" applyAlignment="1" applyProtection="1">
      <alignment/>
      <protection locked="0"/>
    </xf>
    <xf numFmtId="49" fontId="53" fillId="0" borderId="0" xfId="0" applyNumberFormat="1" applyFont="1" applyAlignment="1" applyProtection="1">
      <alignment/>
      <protection locked="0"/>
    </xf>
    <xf numFmtId="0" fontId="84" fillId="34" borderId="0" xfId="0" applyFont="1" applyFill="1" applyAlignment="1" applyProtection="1">
      <alignment horizontal="right"/>
      <protection locked="0"/>
    </xf>
    <xf numFmtId="0" fontId="85" fillId="0" borderId="0" xfId="0" applyFont="1" applyAlignment="1" applyProtection="1">
      <alignment/>
      <protection locked="0"/>
    </xf>
    <xf numFmtId="0" fontId="73" fillId="0" borderId="0" xfId="0" applyFont="1" applyFill="1" applyBorder="1" applyAlignment="1" applyProtection="1">
      <alignment/>
      <protection locked="0"/>
    </xf>
    <xf numFmtId="0" fontId="53" fillId="0" borderId="0" xfId="0" applyFont="1" applyFill="1" applyAlignment="1" applyProtection="1">
      <alignment/>
      <protection locked="0"/>
    </xf>
    <xf numFmtId="0" fontId="83" fillId="0" borderId="0" xfId="0" applyFont="1" applyFill="1" applyAlignment="1" applyProtection="1">
      <alignment/>
      <protection locked="0"/>
    </xf>
    <xf numFmtId="0" fontId="83" fillId="0" borderId="0" xfId="0" applyFont="1" applyFill="1" applyBorder="1" applyAlignment="1" applyProtection="1">
      <alignment/>
      <protection locked="0"/>
    </xf>
    <xf numFmtId="0" fontId="84" fillId="0" borderId="0" xfId="0" applyFont="1" applyFill="1" applyAlignment="1" applyProtection="1">
      <alignment horizontal="right"/>
      <protection locked="0"/>
    </xf>
    <xf numFmtId="0" fontId="84" fillId="0" borderId="0" xfId="0" applyFont="1" applyFill="1" applyBorder="1" applyAlignment="1" applyProtection="1">
      <alignment horizontal="right"/>
      <protection locked="0"/>
    </xf>
    <xf numFmtId="49" fontId="71" fillId="0" borderId="0" xfId="0" applyNumberFormat="1" applyFont="1" applyFill="1" applyAlignment="1" applyProtection="1">
      <alignment/>
      <protection locked="0"/>
    </xf>
    <xf numFmtId="0" fontId="0" fillId="0" borderId="0" xfId="0" applyFill="1" applyAlignment="1" applyProtection="1">
      <alignment/>
      <protection locked="0"/>
    </xf>
    <xf numFmtId="49" fontId="71" fillId="0" borderId="0" xfId="0" applyNumberFormat="1" applyFont="1" applyFill="1" applyAlignment="1" applyProtection="1">
      <alignment/>
      <protection locked="0"/>
    </xf>
    <xf numFmtId="49" fontId="71" fillId="0" borderId="15" xfId="0" applyNumberFormat="1" applyFont="1" applyFill="1" applyBorder="1" applyAlignment="1" applyProtection="1">
      <alignment/>
      <protection locked="0"/>
    </xf>
    <xf numFmtId="0" fontId="71" fillId="0" borderId="0" xfId="0" applyFont="1" applyFill="1" applyBorder="1" applyAlignment="1" applyProtection="1">
      <alignment horizontal="left" wrapText="1"/>
      <protection locked="0"/>
    </xf>
    <xf numFmtId="0" fontId="71" fillId="0" borderId="0" xfId="0" applyFont="1" applyFill="1" applyBorder="1" applyAlignment="1" applyProtection="1">
      <alignment horizontal="left" vertical="top" wrapText="1"/>
      <protection locked="0"/>
    </xf>
    <xf numFmtId="40" fontId="73" fillId="34" borderId="13" xfId="0" applyNumberFormat="1" applyFont="1" applyFill="1" applyBorder="1" applyAlignment="1" applyProtection="1">
      <alignment/>
      <protection/>
    </xf>
    <xf numFmtId="43" fontId="73" fillId="34" borderId="14" xfId="42" applyFont="1" applyFill="1" applyBorder="1" applyAlignment="1" applyProtection="1">
      <alignment/>
      <protection/>
    </xf>
    <xf numFmtId="43" fontId="73" fillId="34" borderId="13" xfId="42" applyFont="1" applyFill="1" applyBorder="1" applyAlignment="1" applyProtection="1">
      <alignment/>
      <protection/>
    </xf>
    <xf numFmtId="44" fontId="73" fillId="34" borderId="14" xfId="44" applyFont="1" applyFill="1" applyBorder="1" applyAlignment="1" applyProtection="1">
      <alignment/>
      <protection/>
    </xf>
    <xf numFmtId="49" fontId="53" fillId="0" borderId="23" xfId="57" applyNumberFormat="1" applyFont="1" applyBorder="1" applyAlignment="1" applyProtection="1">
      <alignment horizontal="left"/>
      <protection locked="0"/>
    </xf>
    <xf numFmtId="0" fontId="74" fillId="0" borderId="0" xfId="57" applyFont="1" applyAlignment="1" applyProtection="1">
      <alignment horizontal="justify"/>
      <protection locked="0"/>
    </xf>
    <xf numFmtId="0" fontId="53" fillId="0" borderId="0" xfId="0" applyFont="1" applyAlignment="1" applyProtection="1">
      <alignment horizontal="left"/>
      <protection locked="0"/>
    </xf>
    <xf numFmtId="0" fontId="73" fillId="0" borderId="24" xfId="57" applyFont="1" applyBorder="1" applyAlignment="1" applyProtection="1">
      <alignment horizontal="center"/>
      <protection locked="0"/>
    </xf>
    <xf numFmtId="49" fontId="71" fillId="0" borderId="0" xfId="57" applyNumberFormat="1" applyFont="1" applyAlignment="1" applyProtection="1">
      <alignment horizontal="left"/>
      <protection locked="0"/>
    </xf>
    <xf numFmtId="0" fontId="53" fillId="0" borderId="0" xfId="57" applyFont="1" applyAlignment="1" applyProtection="1">
      <alignment horizontal="left" vertical="top" wrapText="1"/>
      <protection locked="0"/>
    </xf>
    <xf numFmtId="0" fontId="83" fillId="0" borderId="0" xfId="0" applyFont="1" applyFill="1" applyAlignment="1" applyProtection="1">
      <alignment horizontal="right"/>
      <protection locked="0"/>
    </xf>
    <xf numFmtId="0" fontId="83" fillId="0" borderId="20" xfId="0" applyFont="1" applyFill="1" applyBorder="1" applyAlignment="1" applyProtection="1">
      <alignment horizontal="right"/>
      <protection locked="0"/>
    </xf>
    <xf numFmtId="49" fontId="53" fillId="0" borderId="0" xfId="57" applyNumberFormat="1" applyFont="1" applyAlignment="1" applyProtection="1">
      <alignment horizontal="left" vertical="top" wrapText="1"/>
      <protection locked="0"/>
    </xf>
    <xf numFmtId="49" fontId="53" fillId="36" borderId="0" xfId="57" applyNumberFormat="1" applyFont="1" applyFill="1" applyBorder="1" applyAlignment="1" applyProtection="1">
      <alignment horizontal="left" vertical="top" wrapText="1"/>
      <protection locked="0"/>
    </xf>
    <xf numFmtId="0" fontId="74" fillId="0" borderId="0" xfId="0" applyFont="1" applyBorder="1" applyAlignment="1" applyProtection="1">
      <alignment horizontal="left" vertical="center" wrapText="1"/>
      <protection locked="0"/>
    </xf>
    <xf numFmtId="0" fontId="78" fillId="0" borderId="0" xfId="0" applyFont="1" applyAlignment="1" applyProtection="1">
      <alignment horizontal="left" vertical="center" wrapText="1"/>
      <protection locked="0"/>
    </xf>
    <xf numFmtId="0" fontId="53" fillId="0" borderId="0" xfId="0" applyFont="1" applyFill="1" applyAlignment="1" applyProtection="1">
      <alignment horizontal="left"/>
      <protection locked="0"/>
    </xf>
    <xf numFmtId="49" fontId="71" fillId="35" borderId="0" xfId="0" applyNumberFormat="1" applyFont="1" applyFill="1" applyAlignment="1" applyProtection="1">
      <alignment horizontal="left" vertical="center"/>
      <protection locked="0"/>
    </xf>
    <xf numFmtId="0" fontId="53" fillId="0" borderId="0" xfId="0" applyFont="1" applyBorder="1" applyAlignment="1" applyProtection="1">
      <alignment horizontal="left" wrapText="1"/>
      <protection locked="0"/>
    </xf>
    <xf numFmtId="0" fontId="86" fillId="0" borderId="0" xfId="0" applyFont="1" applyBorder="1" applyAlignment="1" applyProtection="1">
      <alignment horizontal="center" wrapText="1"/>
      <protection locked="0"/>
    </xf>
    <xf numFmtId="0" fontId="86" fillId="0" borderId="20" xfId="0" applyFont="1" applyBorder="1" applyAlignment="1" applyProtection="1">
      <alignment horizontal="center" wrapText="1"/>
      <protection locked="0"/>
    </xf>
    <xf numFmtId="0" fontId="53" fillId="0" borderId="0" xfId="0" applyFont="1" applyAlignment="1" applyProtection="1">
      <alignment horizontal="center"/>
      <protection locked="0"/>
    </xf>
    <xf numFmtId="0" fontId="53" fillId="0" borderId="20" xfId="0" applyFont="1" applyBorder="1" applyAlignment="1" applyProtection="1">
      <alignment horizontal="center"/>
      <protection locked="0"/>
    </xf>
    <xf numFmtId="0" fontId="83" fillId="0" borderId="0" xfId="0" applyFont="1" applyBorder="1" applyAlignment="1" applyProtection="1">
      <alignment horizontal="center" wrapText="1"/>
      <protection locked="0"/>
    </xf>
    <xf numFmtId="49" fontId="74" fillId="34" borderId="11" xfId="0" applyNumberFormat="1" applyFont="1" applyFill="1" applyBorder="1" applyAlignment="1" applyProtection="1">
      <alignment horizontal="left" vertical="top"/>
      <protection locked="0"/>
    </xf>
    <xf numFmtId="49" fontId="74" fillId="34" borderId="10" xfId="0" applyNumberFormat="1" applyFont="1" applyFill="1" applyBorder="1" applyAlignment="1" applyProtection="1">
      <alignment horizontal="left" vertical="top"/>
      <protection locked="0"/>
    </xf>
    <xf numFmtId="49" fontId="74" fillId="34" borderId="25" xfId="0" applyNumberFormat="1" applyFont="1" applyFill="1" applyBorder="1" applyAlignment="1" applyProtection="1">
      <alignment horizontal="left" vertical="top"/>
      <protection locked="0"/>
    </xf>
    <xf numFmtId="49" fontId="74" fillId="34" borderId="26" xfId="0" applyNumberFormat="1" applyFont="1" applyFill="1" applyBorder="1" applyAlignment="1" applyProtection="1">
      <alignment horizontal="left" vertical="top"/>
      <protection locked="0"/>
    </xf>
    <xf numFmtId="0" fontId="15" fillId="0" borderId="27" xfId="0" applyFont="1" applyFill="1" applyBorder="1" applyAlignment="1" applyProtection="1">
      <alignment horizontal="center" vertical="center" wrapText="1"/>
      <protection locked="0"/>
    </xf>
    <xf numFmtId="0" fontId="87" fillId="0" borderId="28" xfId="0" applyFont="1" applyFill="1" applyBorder="1" applyAlignment="1" applyProtection="1">
      <alignment horizontal="center" vertical="center" wrapText="1"/>
      <protection locked="0"/>
    </xf>
    <xf numFmtId="0" fontId="87" fillId="0" borderId="29" xfId="0" applyFont="1" applyFill="1" applyBorder="1" applyAlignment="1" applyProtection="1">
      <alignment horizontal="center" vertical="center" wrapText="1"/>
      <protection locked="0"/>
    </xf>
    <xf numFmtId="0" fontId="87" fillId="0" borderId="30" xfId="0" applyFont="1" applyFill="1" applyBorder="1" applyAlignment="1" applyProtection="1">
      <alignment horizontal="center" vertical="center" wrapText="1"/>
      <protection locked="0"/>
    </xf>
    <xf numFmtId="0" fontId="87" fillId="0" borderId="31" xfId="0" applyFont="1" applyFill="1" applyBorder="1" applyAlignment="1" applyProtection="1">
      <alignment horizontal="center" vertical="center" wrapText="1"/>
      <protection locked="0"/>
    </xf>
    <xf numFmtId="0" fontId="87" fillId="0" borderId="32" xfId="0" applyFont="1" applyFill="1" applyBorder="1" applyAlignment="1" applyProtection="1">
      <alignment horizontal="center" vertical="center" wrapText="1"/>
      <protection locked="0"/>
    </xf>
    <xf numFmtId="0" fontId="2" fillId="0" borderId="33" xfId="53" applyFont="1" applyBorder="1" applyAlignment="1" applyProtection="1">
      <alignment horizontal="center" vertical="center"/>
      <protection locked="0"/>
    </xf>
    <xf numFmtId="0" fontId="79" fillId="0" borderId="33" xfId="53" applyFont="1" applyBorder="1" applyAlignment="1" applyProtection="1">
      <alignment horizontal="center" vertical="center"/>
      <protection locked="0"/>
    </xf>
    <xf numFmtId="49" fontId="73" fillId="0" borderId="11" xfId="0" applyNumberFormat="1" applyFont="1" applyFill="1" applyBorder="1" applyAlignment="1" applyProtection="1">
      <alignment horizontal="center"/>
      <protection locked="0"/>
    </xf>
    <xf numFmtId="49" fontId="73" fillId="0" borderId="10" xfId="0" applyNumberFormat="1" applyFont="1" applyFill="1" applyBorder="1" applyAlignment="1" applyProtection="1">
      <alignment horizontal="center"/>
      <protection locked="0"/>
    </xf>
    <xf numFmtId="49" fontId="73" fillId="0" borderId="15" xfId="0" applyNumberFormat="1" applyFont="1" applyFill="1" applyBorder="1" applyAlignment="1" applyProtection="1">
      <alignment horizontal="center"/>
      <protection locked="0"/>
    </xf>
    <xf numFmtId="49" fontId="73" fillId="0" borderId="19" xfId="0" applyNumberFormat="1" applyFont="1" applyFill="1" applyBorder="1" applyAlignment="1" applyProtection="1">
      <alignment horizontal="center"/>
      <protection locked="0"/>
    </xf>
    <xf numFmtId="49" fontId="73" fillId="0" borderId="26" xfId="0" applyNumberFormat="1" applyFont="1" applyFill="1" applyBorder="1" applyAlignment="1" applyProtection="1">
      <alignment horizontal="center"/>
      <protection locked="0"/>
    </xf>
    <xf numFmtId="49" fontId="73" fillId="0" borderId="0" xfId="0" applyNumberFormat="1" applyFont="1" applyAlignment="1" applyProtection="1">
      <alignment horizontal="right"/>
      <protection locked="0"/>
    </xf>
    <xf numFmtId="49" fontId="73" fillId="0" borderId="34" xfId="0" applyNumberFormat="1" applyFont="1" applyFill="1" applyBorder="1" applyAlignment="1" applyProtection="1">
      <alignment horizontal="center"/>
      <protection locked="0"/>
    </xf>
    <xf numFmtId="49" fontId="73" fillId="0" borderId="35" xfId="0" applyNumberFormat="1" applyFont="1" applyFill="1" applyBorder="1" applyAlignment="1" applyProtection="1">
      <alignment horizontal="center"/>
      <protection locked="0"/>
    </xf>
    <xf numFmtId="40" fontId="73" fillId="0" borderId="0" xfId="0" applyNumberFormat="1" applyFont="1" applyFill="1" applyBorder="1" applyAlignment="1" applyProtection="1">
      <alignment horizontal="right"/>
      <protection locked="0"/>
    </xf>
    <xf numFmtId="0" fontId="73" fillId="0" borderId="24" xfId="57" applyFont="1" applyBorder="1" applyAlignment="1" applyProtection="1">
      <alignment horizontal="left"/>
      <protection locked="0"/>
    </xf>
    <xf numFmtId="0" fontId="71" fillId="0" borderId="0" xfId="0" applyFont="1" applyBorder="1" applyAlignment="1" applyProtection="1">
      <alignment horizontal="left" wrapText="1"/>
      <protection locked="0"/>
    </xf>
    <xf numFmtId="49" fontId="71" fillId="0" borderId="0" xfId="0" applyNumberFormat="1" applyFont="1" applyAlignment="1" applyProtection="1">
      <alignment horizontal="left"/>
      <protection locked="0"/>
    </xf>
    <xf numFmtId="49" fontId="73" fillId="0" borderId="0" xfId="0" applyNumberFormat="1" applyFont="1" applyAlignment="1" applyProtection="1">
      <alignment horizontal="right" vertical="top"/>
      <protection locked="0"/>
    </xf>
    <xf numFmtId="49" fontId="87" fillId="0" borderId="0" xfId="0" applyNumberFormat="1" applyFont="1" applyAlignment="1" applyProtection="1">
      <alignment horizontal="right"/>
      <protection locked="0"/>
    </xf>
    <xf numFmtId="0" fontId="12" fillId="0" borderId="27" xfId="53" applyFont="1" applyBorder="1" applyAlignment="1" applyProtection="1">
      <alignment horizontal="center" vertical="center" wrapText="1"/>
      <protection locked="0"/>
    </xf>
    <xf numFmtId="0" fontId="64" fillId="0" borderId="28" xfId="53" applyBorder="1" applyAlignment="1" applyProtection="1">
      <alignment horizontal="center" vertical="center" wrapText="1"/>
      <protection locked="0"/>
    </xf>
    <xf numFmtId="0" fontId="64" fillId="0" borderId="31" xfId="53" applyBorder="1" applyAlignment="1" applyProtection="1">
      <alignment horizontal="center" vertical="center" wrapText="1"/>
      <protection locked="0"/>
    </xf>
    <xf numFmtId="0" fontId="64" fillId="0" borderId="32" xfId="53" applyBorder="1" applyAlignment="1" applyProtection="1">
      <alignment horizontal="center" vertical="center" wrapText="1"/>
      <protection locked="0"/>
    </xf>
    <xf numFmtId="49" fontId="73" fillId="0" borderId="36" xfId="0" applyNumberFormat="1" applyFont="1" applyFill="1" applyBorder="1" applyAlignment="1" applyProtection="1">
      <alignment horizontal="left"/>
      <protection locked="0"/>
    </xf>
    <xf numFmtId="49" fontId="73" fillId="0" borderId="15" xfId="0" applyNumberFormat="1" applyFont="1" applyFill="1" applyBorder="1" applyAlignment="1" applyProtection="1">
      <alignment horizontal="left"/>
      <protection locked="0"/>
    </xf>
    <xf numFmtId="49" fontId="73" fillId="0" borderId="19" xfId="0" applyNumberFormat="1" applyFont="1" applyFill="1" applyBorder="1" applyAlignment="1" applyProtection="1">
      <alignment horizontal="left"/>
      <protection locked="0"/>
    </xf>
    <xf numFmtId="49" fontId="17" fillId="0" borderId="0" xfId="0" applyNumberFormat="1" applyFont="1" applyFill="1" applyBorder="1" applyAlignment="1" applyProtection="1">
      <alignment horizontal="left" vertical="top" wrapText="1"/>
      <protection locked="0"/>
    </xf>
    <xf numFmtId="49" fontId="74" fillId="0" borderId="0" xfId="0" applyNumberFormat="1" applyFont="1" applyFill="1" applyBorder="1" applyAlignment="1" applyProtection="1">
      <alignment horizontal="left" vertical="top"/>
      <protection locked="0"/>
    </xf>
    <xf numFmtId="0" fontId="88" fillId="0" borderId="0" xfId="0" applyFont="1" applyFill="1" applyBorder="1" applyAlignment="1" applyProtection="1">
      <alignment horizontal="left" vertical="top"/>
      <protection locked="0"/>
    </xf>
    <xf numFmtId="0" fontId="89" fillId="0" borderId="0" xfId="0" applyFont="1" applyFill="1" applyBorder="1" applyAlignment="1" applyProtection="1">
      <alignment horizontal="left" vertical="top"/>
      <protection locked="0"/>
    </xf>
    <xf numFmtId="0" fontId="83" fillId="0" borderId="15" xfId="0" applyFont="1" applyBorder="1" applyAlignment="1" applyProtection="1">
      <alignment horizontal="center" wrapText="1"/>
      <protection locked="0"/>
    </xf>
    <xf numFmtId="49" fontId="53" fillId="0" borderId="15" xfId="0" applyNumberFormat="1" applyFont="1" applyBorder="1" applyAlignment="1" applyProtection="1">
      <alignment horizontal="left"/>
      <protection locked="0"/>
    </xf>
    <xf numFmtId="0" fontId="53" fillId="0" borderId="15" xfId="0" applyFont="1" applyBorder="1" applyAlignment="1" applyProtection="1">
      <alignment horizontal="left"/>
      <protection locked="0"/>
    </xf>
    <xf numFmtId="0" fontId="73" fillId="0" borderId="15" xfId="0" applyFont="1" applyBorder="1" applyAlignment="1" applyProtection="1">
      <alignment horizontal="left"/>
      <protection locked="0"/>
    </xf>
    <xf numFmtId="40" fontId="73" fillId="0" borderId="11" xfId="0" applyNumberFormat="1" applyFont="1" applyFill="1" applyBorder="1" applyAlignment="1" applyProtection="1">
      <alignment horizontal="right"/>
      <protection locked="0"/>
    </xf>
    <xf numFmtId="40" fontId="73" fillId="0" borderId="12" xfId="0" applyNumberFormat="1" applyFont="1" applyFill="1" applyBorder="1" applyAlignment="1" applyProtection="1">
      <alignment horizontal="right"/>
      <protection locked="0"/>
    </xf>
    <xf numFmtId="0" fontId="86" fillId="34" borderId="0" xfId="0" applyFont="1" applyFill="1" applyBorder="1" applyAlignment="1" applyProtection="1">
      <alignment horizontal="center" wrapText="1"/>
      <protection/>
    </xf>
    <xf numFmtId="0" fontId="86" fillId="34" borderId="20" xfId="0" applyFont="1" applyFill="1" applyBorder="1" applyAlignment="1" applyProtection="1">
      <alignment horizontal="center" wrapText="1"/>
      <protection/>
    </xf>
    <xf numFmtId="49" fontId="53" fillId="0" borderId="0" xfId="0" applyNumberFormat="1" applyFont="1" applyFill="1" applyBorder="1" applyAlignment="1" applyProtection="1">
      <alignment horizontal="left" vertical="center" wrapText="1"/>
      <protection locked="0"/>
    </xf>
    <xf numFmtId="0" fontId="84" fillId="34" borderId="0" xfId="0" applyFont="1" applyFill="1" applyAlignment="1" applyProtection="1">
      <alignment horizontal="right"/>
      <protection/>
    </xf>
    <xf numFmtId="0" fontId="84" fillId="34" borderId="20" xfId="0" applyFont="1" applyFill="1" applyBorder="1" applyAlignment="1" applyProtection="1">
      <alignment horizontal="right"/>
      <protection/>
    </xf>
    <xf numFmtId="49" fontId="71" fillId="0" borderId="0" xfId="0" applyNumberFormat="1" applyFont="1" applyFill="1" applyAlignment="1" applyProtection="1">
      <alignment horizontal="left"/>
      <protection locked="0"/>
    </xf>
    <xf numFmtId="0" fontId="73" fillId="0" borderId="15" xfId="0" applyFont="1" applyFill="1" applyBorder="1" applyAlignment="1" applyProtection="1">
      <alignment horizontal="left"/>
      <protection locked="0"/>
    </xf>
    <xf numFmtId="0" fontId="71" fillId="0" borderId="0" xfId="0" applyFont="1" applyFill="1" applyBorder="1" applyAlignment="1" applyProtection="1">
      <alignment horizontal="left" wrapText="1"/>
      <protection locked="0"/>
    </xf>
    <xf numFmtId="0" fontId="83" fillId="0" borderId="15" xfId="0" applyFont="1" applyFill="1" applyBorder="1" applyAlignment="1" applyProtection="1">
      <alignment horizontal="center" wrapText="1"/>
      <protection locked="0"/>
    </xf>
    <xf numFmtId="49" fontId="74" fillId="34" borderId="10" xfId="0" applyNumberFormat="1" applyFont="1" applyFill="1" applyBorder="1" applyAlignment="1" applyProtection="1">
      <alignment horizontal="right" vertical="center"/>
      <protection locked="0"/>
    </xf>
    <xf numFmtId="0" fontId="6" fillId="0" borderId="0" xfId="58" applyFont="1" applyAlignment="1">
      <alignment horizontal="justify" vertical="center"/>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71" fillId="33" borderId="10" xfId="0" applyNumberFormat="1" applyFont="1" applyFill="1" applyBorder="1" applyAlignment="1" applyProtection="1">
      <alignment horizontal="center" vertical="center"/>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6" fillId="0" borderId="0" xfId="58" applyFont="1" applyFill="1" applyAlignment="1">
      <alignment horizontal="justify" vertical="center" wrapText="1"/>
      <protection/>
    </xf>
    <xf numFmtId="0" fontId="6" fillId="35" borderId="0" xfId="58" applyFont="1" applyFill="1" applyAlignment="1">
      <alignment horizontal="left" vertical="center"/>
      <protection/>
    </xf>
    <xf numFmtId="0" fontId="6" fillId="35" borderId="0" xfId="58" applyFont="1" applyFill="1" applyBorder="1" applyAlignment="1">
      <alignment horizontal="left" vertical="center" wrapText="1"/>
      <protection/>
    </xf>
    <xf numFmtId="0" fontId="6" fillId="35" borderId="0" xfId="58" applyNumberFormat="1" applyFont="1" applyFill="1" applyAlignment="1">
      <alignment horizontal="left" vertical="center" wrapText="1"/>
      <protection/>
    </xf>
    <xf numFmtId="0" fontId="6" fillId="0" borderId="0" xfId="58" applyFont="1" applyAlignment="1">
      <alignment horizontal="left" vertical="center" wrapText="1"/>
      <protection/>
    </xf>
    <xf numFmtId="0" fontId="7" fillId="0" borderId="0" xfId="58" applyFont="1" applyBorder="1" applyAlignment="1">
      <alignment horizontal="left" vertical="center" wrapText="1"/>
      <protection/>
    </xf>
    <xf numFmtId="0" fontId="49" fillId="0" borderId="37" xfId="58" applyFont="1" applyBorder="1" applyAlignment="1">
      <alignment horizontal="center" vertical="center" wrapText="1"/>
      <protection/>
    </xf>
    <xf numFmtId="0" fontId="49" fillId="0" borderId="38" xfId="58" applyFont="1" applyBorder="1" applyAlignment="1">
      <alignment horizontal="center" vertical="center" wrapText="1"/>
      <protection/>
    </xf>
    <xf numFmtId="0" fontId="49" fillId="0" borderId="39"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50" fillId="35" borderId="37" xfId="58" applyFont="1" applyFill="1" applyBorder="1" applyAlignment="1">
      <alignment horizontal="center" vertical="center" wrapText="1"/>
      <protection/>
    </xf>
    <xf numFmtId="0" fontId="50" fillId="35" borderId="38" xfId="58" applyFont="1" applyFill="1" applyBorder="1" applyAlignment="1">
      <alignment horizontal="center" vertical="center" wrapText="1"/>
      <protection/>
    </xf>
    <xf numFmtId="0" fontId="50" fillId="35" borderId="39" xfId="58" applyFont="1" applyFill="1" applyBorder="1" applyAlignment="1">
      <alignment horizontal="center" vertical="center" wrapText="1"/>
      <protection/>
    </xf>
    <xf numFmtId="0" fontId="50" fillId="0" borderId="0" xfId="58" applyFont="1" applyAlignment="1">
      <alignment horizontal="left"/>
      <protection/>
    </xf>
    <xf numFmtId="0" fontId="6" fillId="0" borderId="0" xfId="58" applyFont="1" applyAlignment="1">
      <alignment horizontal="justify" vertical="center" wrapText="1"/>
      <protection/>
    </xf>
    <xf numFmtId="0" fontId="51" fillId="0" borderId="23" xfId="58" applyFont="1" applyBorder="1" applyAlignment="1">
      <alignment horizontal="center" vertical="center" wrapText="1"/>
      <protection/>
    </xf>
    <xf numFmtId="49" fontId="73" fillId="0" borderId="10" xfId="0" applyNumberFormat="1" applyFont="1" applyFill="1" applyBorder="1" applyAlignment="1" applyProtection="1">
      <alignment horizontal="center"/>
      <protection/>
    </xf>
    <xf numFmtId="49" fontId="73" fillId="0" borderId="40" xfId="0" applyNumberFormat="1"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1</xdr:col>
      <xdr:colOff>676275</xdr:colOff>
      <xdr:row>4</xdr:row>
      <xdr:rowOff>38100</xdr:rowOff>
    </xdr:to>
    <xdr:pic>
      <xdr:nvPicPr>
        <xdr:cNvPr id="1" name="Picture 5"/>
        <xdr:cNvPicPr preferRelativeResize="1">
          <a:picLocks noChangeAspect="1"/>
        </xdr:cNvPicPr>
      </xdr:nvPicPr>
      <xdr:blipFill>
        <a:blip r:embed="rId1"/>
        <a:stretch>
          <a:fillRect/>
        </a:stretch>
      </xdr:blipFill>
      <xdr:spPr>
        <a:xfrm>
          <a:off x="276225" y="152400"/>
          <a:ext cx="609600" cy="704850"/>
        </a:xfrm>
        <a:prstGeom prst="rect">
          <a:avLst/>
        </a:prstGeom>
        <a:noFill/>
        <a:ln w="9525" cmpd="sng">
          <a:noFill/>
        </a:ln>
      </xdr:spPr>
    </xdr:pic>
    <xdr:clientData/>
  </xdr:twoCellAnchor>
  <xdr:twoCellAnchor>
    <xdr:from>
      <xdr:col>8</xdr:col>
      <xdr:colOff>847725</xdr:colOff>
      <xdr:row>36</xdr:row>
      <xdr:rowOff>28575</xdr:rowOff>
    </xdr:from>
    <xdr:to>
      <xdr:col>8</xdr:col>
      <xdr:colOff>1038225</xdr:colOff>
      <xdr:row>36</xdr:row>
      <xdr:rowOff>133350</xdr:rowOff>
    </xdr:to>
    <xdr:sp>
      <xdr:nvSpPr>
        <xdr:cNvPr id="2" name="Notched Right Arrow 6"/>
        <xdr:cNvSpPr>
          <a:spLocks/>
        </xdr:cNvSpPr>
      </xdr:nvSpPr>
      <xdr:spPr>
        <a:xfrm>
          <a:off x="6886575" y="8648700"/>
          <a:ext cx="190500" cy="104775"/>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showGridLines="0" tabSelected="1" zoomScalePageLayoutView="0" workbookViewId="0" topLeftCell="A1">
      <selection activeCell="C9" sqref="C9:J9"/>
    </sheetView>
  </sheetViews>
  <sheetFormatPr defaultColWidth="9.140625" defaultRowHeight="12.75"/>
  <cols>
    <col min="1" max="1" width="3.140625" style="115" customWidth="1"/>
    <col min="2" max="2" width="20.140625" style="115" customWidth="1"/>
    <col min="3" max="3" width="14.421875" style="115" customWidth="1"/>
    <col min="4" max="4" width="12.140625" style="115" customWidth="1"/>
    <col min="5" max="6" width="9.140625" style="115" customWidth="1"/>
    <col min="7" max="7" width="9.00390625" style="115" customWidth="1"/>
    <col min="8" max="8" width="13.421875" style="115" customWidth="1"/>
    <col min="9" max="9" width="19.421875" style="115" customWidth="1"/>
    <col min="10" max="10" width="21.421875" style="115" customWidth="1"/>
    <col min="11" max="11" width="18.00390625" style="115" hidden="1" customWidth="1"/>
    <col min="12" max="12" width="0" style="115" hidden="1" customWidth="1"/>
    <col min="13" max="16384" width="9.140625" style="115" customWidth="1"/>
  </cols>
  <sheetData>
    <row r="1" spans="1:11" s="39" customFormat="1" ht="7.5" customHeight="1" thickBot="1">
      <c r="A1" s="37"/>
      <c r="B1" s="38"/>
      <c r="K1" s="40"/>
    </row>
    <row r="2" spans="2:11" s="41" customFormat="1" ht="20.25">
      <c r="B2" s="195" t="s">
        <v>4</v>
      </c>
      <c r="C2" s="195"/>
      <c r="D2" s="195"/>
      <c r="E2" s="195"/>
      <c r="F2" s="195"/>
      <c r="G2" s="195"/>
      <c r="H2" s="42"/>
      <c r="I2" s="182" t="s">
        <v>73</v>
      </c>
      <c r="J2" s="183"/>
      <c r="K2" s="40"/>
    </row>
    <row r="3" spans="1:11" s="43" customFormat="1" ht="18">
      <c r="A3" s="203" t="s">
        <v>5</v>
      </c>
      <c r="B3" s="203"/>
      <c r="C3" s="203"/>
      <c r="D3" s="203"/>
      <c r="E3" s="203"/>
      <c r="F3" s="203"/>
      <c r="G3" s="203"/>
      <c r="H3" s="42"/>
      <c r="I3" s="184"/>
      <c r="J3" s="185"/>
      <c r="K3" s="40"/>
    </row>
    <row r="4" spans="2:11" s="43" customFormat="1" ht="18.75" customHeight="1" thickBot="1">
      <c r="B4" s="202" t="s">
        <v>131</v>
      </c>
      <c r="C4" s="202"/>
      <c r="D4" s="202"/>
      <c r="E4" s="202"/>
      <c r="F4" s="202"/>
      <c r="G4" s="202"/>
      <c r="H4" s="44"/>
      <c r="I4" s="186"/>
      <c r="J4" s="187"/>
      <c r="K4" s="40"/>
    </row>
    <row r="5" spans="1:11" s="46" customFormat="1" ht="10.5">
      <c r="A5" s="45"/>
      <c r="H5" s="47"/>
      <c r="I5" s="188"/>
      <c r="J5" s="189"/>
      <c r="K5" s="40"/>
    </row>
    <row r="6" spans="1:11" s="49" customFormat="1" ht="16.5" thickBot="1">
      <c r="A6" s="178" t="s">
        <v>3</v>
      </c>
      <c r="B6" s="179"/>
      <c r="C6" s="180"/>
      <c r="D6" s="180"/>
      <c r="E6" s="179"/>
      <c r="F6" s="179"/>
      <c r="G6" s="179"/>
      <c r="H6" s="179"/>
      <c r="I6" s="180"/>
      <c r="J6" s="181"/>
      <c r="K6" s="48"/>
    </row>
    <row r="7" spans="1:11" s="39" customFormat="1" ht="15.75" customHeight="1" thickBot="1">
      <c r="A7" s="50" t="s">
        <v>61</v>
      </c>
      <c r="C7" s="196"/>
      <c r="D7" s="197"/>
      <c r="E7" s="51" t="s">
        <v>68</v>
      </c>
      <c r="F7" s="52"/>
      <c r="G7" s="52"/>
      <c r="H7" s="53"/>
      <c r="I7" s="204" t="s">
        <v>144</v>
      </c>
      <c r="J7" s="205"/>
      <c r="K7" s="40"/>
    </row>
    <row r="8" spans="1:11" s="39" customFormat="1" ht="15.75" customHeight="1" thickBot="1">
      <c r="A8" s="50" t="s">
        <v>64</v>
      </c>
      <c r="C8" s="196"/>
      <c r="D8" s="197"/>
      <c r="E8" s="54" t="s">
        <v>68</v>
      </c>
      <c r="F8" s="52"/>
      <c r="G8" s="52"/>
      <c r="H8" s="53"/>
      <c r="I8" s="206"/>
      <c r="J8" s="207"/>
      <c r="K8" s="40"/>
    </row>
    <row r="9" spans="1:11" s="39" customFormat="1" ht="15.75">
      <c r="A9" s="50" t="s">
        <v>54</v>
      </c>
      <c r="C9" s="190"/>
      <c r="D9" s="191"/>
      <c r="E9" s="191"/>
      <c r="F9" s="191"/>
      <c r="G9" s="191"/>
      <c r="H9" s="191"/>
      <c r="I9" s="192"/>
      <c r="J9" s="193"/>
      <c r="K9" s="40"/>
    </row>
    <row r="10" spans="1:11" s="39" customFormat="1" ht="16.5" thickBot="1">
      <c r="A10" s="50" t="s">
        <v>55</v>
      </c>
      <c r="C10" s="190"/>
      <c r="D10" s="191"/>
      <c r="E10" s="191"/>
      <c r="F10" s="191"/>
      <c r="G10" s="191"/>
      <c r="H10" s="191"/>
      <c r="I10" s="191"/>
      <c r="J10" s="194"/>
      <c r="K10" s="40"/>
    </row>
    <row r="11" spans="1:11" s="39" customFormat="1" ht="17.25" thickBot="1" thickTop="1">
      <c r="A11" s="50" t="s">
        <v>56</v>
      </c>
      <c r="C11" s="190"/>
      <c r="D11" s="191"/>
      <c r="E11" s="254" t="s">
        <v>148</v>
      </c>
      <c r="F11" s="254"/>
      <c r="G11" s="254"/>
      <c r="H11" s="254"/>
      <c r="I11" s="255"/>
      <c r="J11" s="36" t="s">
        <v>149</v>
      </c>
      <c r="K11" s="40"/>
    </row>
    <row r="12" spans="1:11" s="39" customFormat="1" ht="16.5" thickTop="1">
      <c r="A12" s="50" t="s">
        <v>57</v>
      </c>
      <c r="C12" s="190"/>
      <c r="D12" s="191"/>
      <c r="E12" s="191"/>
      <c r="F12" s="191"/>
      <c r="G12" s="191"/>
      <c r="H12" s="191"/>
      <c r="I12" s="191"/>
      <c r="J12" s="193"/>
      <c r="K12" s="40"/>
    </row>
    <row r="13" spans="1:11" s="39" customFormat="1" ht="15.75">
      <c r="A13" s="50" t="s">
        <v>58</v>
      </c>
      <c r="C13" s="208"/>
      <c r="D13" s="209"/>
      <c r="E13" s="210"/>
      <c r="F13" s="55" t="s">
        <v>59</v>
      </c>
      <c r="G13" s="24"/>
      <c r="H13" s="56" t="s">
        <v>60</v>
      </c>
      <c r="I13" s="25"/>
      <c r="J13" s="26"/>
      <c r="K13" s="40"/>
    </row>
    <row r="14" s="57" customFormat="1" ht="8.25" customHeight="1"/>
    <row r="15" spans="1:11" s="59" customFormat="1" ht="70.5" customHeight="1">
      <c r="A15" s="168" t="s">
        <v>74</v>
      </c>
      <c r="B15" s="168"/>
      <c r="C15" s="168"/>
      <c r="D15" s="168"/>
      <c r="E15" s="168"/>
      <c r="F15" s="168"/>
      <c r="G15" s="168"/>
      <c r="H15" s="168"/>
      <c r="I15" s="168"/>
      <c r="J15" s="168"/>
      <c r="K15" s="58"/>
    </row>
    <row r="16" spans="1:11" s="61" customFormat="1" ht="76.5" customHeight="1">
      <c r="A16" s="211" t="s">
        <v>121</v>
      </c>
      <c r="B16" s="212"/>
      <c r="C16" s="212"/>
      <c r="D16" s="212"/>
      <c r="E16" s="212"/>
      <c r="F16" s="212"/>
      <c r="G16" s="212"/>
      <c r="H16" s="212"/>
      <c r="I16" s="212"/>
      <c r="J16" s="212"/>
      <c r="K16" s="60"/>
    </row>
    <row r="17" spans="1:11" s="63" customFormat="1" ht="15.75">
      <c r="A17" s="213" t="s">
        <v>118</v>
      </c>
      <c r="B17" s="214"/>
      <c r="C17" s="214"/>
      <c r="D17" s="214"/>
      <c r="E17" s="214"/>
      <c r="F17" s="214"/>
      <c r="G17" s="214"/>
      <c r="H17" s="214"/>
      <c r="I17" s="214"/>
      <c r="J17" s="214"/>
      <c r="K17" s="62"/>
    </row>
    <row r="18" spans="1:11" s="63" customFormat="1" ht="6.75" customHeight="1">
      <c r="A18" s="64"/>
      <c r="B18" s="65"/>
      <c r="C18" s="65"/>
      <c r="D18" s="65"/>
      <c r="E18" s="65"/>
      <c r="F18" s="65"/>
      <c r="G18" s="65"/>
      <c r="H18" s="65"/>
      <c r="I18" s="65"/>
      <c r="J18" s="65"/>
      <c r="K18" s="62"/>
    </row>
    <row r="19" spans="1:10" s="69" customFormat="1" ht="26.25" customHeight="1">
      <c r="A19" s="66" t="s">
        <v>91</v>
      </c>
      <c r="B19" s="67"/>
      <c r="C19" s="67" t="s">
        <v>132</v>
      </c>
      <c r="D19" s="67"/>
      <c r="E19" s="67"/>
      <c r="F19" s="67"/>
      <c r="G19" s="67"/>
      <c r="H19" s="67"/>
      <c r="I19" s="67"/>
      <c r="J19" s="68"/>
    </row>
    <row r="20" spans="1:10" s="69" customFormat="1" ht="18" customHeight="1">
      <c r="A20" s="70" t="s">
        <v>75</v>
      </c>
      <c r="B20" s="71"/>
      <c r="C20" s="71"/>
      <c r="D20" s="71"/>
      <c r="E20" s="71"/>
      <c r="F20" s="71"/>
      <c r="G20" s="71"/>
      <c r="H20" s="29" t="s">
        <v>143</v>
      </c>
      <c r="I20" s="71"/>
      <c r="J20" s="72"/>
    </row>
    <row r="21" spans="1:11" s="39" customFormat="1" ht="15.75">
      <c r="A21" s="200" t="s">
        <v>76</v>
      </c>
      <c r="B21" s="200"/>
      <c r="C21" s="172" t="s">
        <v>77</v>
      </c>
      <c r="D21" s="172"/>
      <c r="E21" s="172"/>
      <c r="F21" s="73"/>
      <c r="G21" s="177"/>
      <c r="H21" s="177"/>
      <c r="I21" s="74"/>
      <c r="J21" s="75" t="s">
        <v>78</v>
      </c>
      <c r="K21" s="40"/>
    </row>
    <row r="22" spans="1:11" s="39" customFormat="1" ht="15.75">
      <c r="A22" s="37" t="s">
        <v>6</v>
      </c>
      <c r="B22" s="160" t="s">
        <v>79</v>
      </c>
      <c r="C22" s="160"/>
      <c r="D22" s="160"/>
      <c r="E22" s="160"/>
      <c r="F22" s="160"/>
      <c r="G22" s="160"/>
      <c r="H22" s="160"/>
      <c r="I22" s="160"/>
      <c r="J22" s="27">
        <v>0</v>
      </c>
      <c r="K22" s="40">
        <f>+LIFE_PREM</f>
        <v>0</v>
      </c>
    </row>
    <row r="23" spans="1:11" s="39" customFormat="1" ht="15.75">
      <c r="A23" s="37"/>
      <c r="B23" s="76" t="s">
        <v>135</v>
      </c>
      <c r="C23" s="76"/>
      <c r="D23" s="76"/>
      <c r="E23" s="76"/>
      <c r="F23" s="77"/>
      <c r="G23" s="77"/>
      <c r="H23" s="77"/>
      <c r="I23" s="77"/>
      <c r="J23" s="34"/>
      <c r="K23" s="40"/>
    </row>
    <row r="24" spans="1:11" s="39" customFormat="1" ht="15.75">
      <c r="A24" s="37"/>
      <c r="B24" s="38" t="s">
        <v>139</v>
      </c>
      <c r="C24" s="77"/>
      <c r="D24" s="77"/>
      <c r="E24" s="77"/>
      <c r="I24" s="120">
        <v>0</v>
      </c>
      <c r="J24" s="34"/>
      <c r="K24" s="40"/>
    </row>
    <row r="25" spans="1:11" s="39" customFormat="1" ht="15.75">
      <c r="A25" s="37"/>
      <c r="B25" s="38" t="s">
        <v>140</v>
      </c>
      <c r="C25" s="77"/>
      <c r="D25" s="77"/>
      <c r="E25" s="77"/>
      <c r="I25" s="120">
        <v>0</v>
      </c>
      <c r="J25" s="34"/>
      <c r="K25" s="40"/>
    </row>
    <row r="26" spans="1:11" s="39" customFormat="1" ht="15.75">
      <c r="A26" s="37"/>
      <c r="B26" s="78" t="s">
        <v>141</v>
      </c>
      <c r="C26" s="77"/>
      <c r="D26" s="77"/>
      <c r="E26" s="77"/>
      <c r="I26" s="120">
        <v>0</v>
      </c>
      <c r="J26" s="34"/>
      <c r="K26" s="40"/>
    </row>
    <row r="27" spans="1:11" s="39" customFormat="1" ht="15.75">
      <c r="A27" s="37"/>
      <c r="B27" s="38" t="s">
        <v>142</v>
      </c>
      <c r="C27" s="77"/>
      <c r="D27" s="77"/>
      <c r="E27" s="77"/>
      <c r="I27" s="120">
        <v>0</v>
      </c>
      <c r="J27" s="34"/>
      <c r="K27" s="40"/>
    </row>
    <row r="28" spans="1:11" s="39" customFormat="1" ht="15.75">
      <c r="A28" s="37"/>
      <c r="B28" s="77"/>
      <c r="C28" s="77"/>
      <c r="D28" s="77"/>
      <c r="F28" s="79"/>
      <c r="G28" s="79"/>
      <c r="H28" s="77" t="s">
        <v>136</v>
      </c>
      <c r="I28" s="121">
        <f>SUM(I24:I27)</f>
        <v>0</v>
      </c>
      <c r="J28" s="35"/>
      <c r="K28" s="40"/>
    </row>
    <row r="29" spans="1:11" s="39" customFormat="1" ht="15.75">
      <c r="A29" s="37" t="s">
        <v>7</v>
      </c>
      <c r="B29" s="160" t="s">
        <v>82</v>
      </c>
      <c r="C29" s="160"/>
      <c r="D29" s="160"/>
      <c r="E29" s="160"/>
      <c r="F29" s="160"/>
      <c r="G29" s="160"/>
      <c r="H29" s="160"/>
      <c r="I29" s="160"/>
      <c r="J29" s="30">
        <v>0</v>
      </c>
      <c r="K29" s="40">
        <f>+AH_PREM</f>
        <v>0</v>
      </c>
    </row>
    <row r="30" spans="1:11" s="39" customFormat="1" ht="15.75" customHeight="1">
      <c r="A30" s="201" t="s">
        <v>85</v>
      </c>
      <c r="B30" s="201"/>
      <c r="C30" s="172" t="s">
        <v>77</v>
      </c>
      <c r="D30" s="172"/>
      <c r="E30" s="172"/>
      <c r="F30" s="80"/>
      <c r="G30" s="198"/>
      <c r="H30" s="198"/>
      <c r="I30" s="34"/>
      <c r="J30" s="34"/>
      <c r="K30" s="40"/>
    </row>
    <row r="31" spans="1:11" s="39" customFormat="1" ht="15.75">
      <c r="A31" s="37" t="s">
        <v>8</v>
      </c>
      <c r="B31" s="160" t="s">
        <v>81</v>
      </c>
      <c r="C31" s="160"/>
      <c r="D31" s="160"/>
      <c r="E31" s="160"/>
      <c r="F31" s="160"/>
      <c r="G31" s="160"/>
      <c r="H31" s="175"/>
      <c r="I31" s="176"/>
      <c r="J31" s="27">
        <v>0</v>
      </c>
      <c r="K31" s="40">
        <f>+WC_PREM</f>
        <v>0</v>
      </c>
    </row>
    <row r="32" spans="1:11" s="39" customFormat="1" ht="15.75">
      <c r="A32" s="37" t="s">
        <v>84</v>
      </c>
      <c r="B32" s="160" t="s">
        <v>80</v>
      </c>
      <c r="C32" s="160"/>
      <c r="D32" s="160"/>
      <c r="E32" s="160"/>
      <c r="F32" s="160"/>
      <c r="G32" s="160"/>
      <c r="H32" s="175"/>
      <c r="I32" s="176"/>
      <c r="J32" s="27">
        <v>0</v>
      </c>
      <c r="K32" s="40">
        <f>+TOT_PREM</f>
        <v>0</v>
      </c>
    </row>
    <row r="33" spans="1:11" s="39" customFormat="1" ht="15.75">
      <c r="A33" s="37" t="s">
        <v>9</v>
      </c>
      <c r="B33" s="160" t="s">
        <v>83</v>
      </c>
      <c r="C33" s="160"/>
      <c r="D33" s="160"/>
      <c r="E33" s="160"/>
      <c r="F33" s="160"/>
      <c r="G33" s="160"/>
      <c r="H33" s="173"/>
      <c r="I33" s="174"/>
      <c r="J33" s="116">
        <f>IF(J11="yes",TEXT(0,"0.00"),WC_PREM+TOT_PREM)</f>
        <v>0</v>
      </c>
      <c r="K33" s="40">
        <f>+K31+K32</f>
        <v>0</v>
      </c>
    </row>
    <row r="34" spans="1:11" s="83" customFormat="1" ht="15.75">
      <c r="A34" s="81" t="s">
        <v>10</v>
      </c>
      <c r="B34" s="82" t="s">
        <v>123</v>
      </c>
      <c r="D34" s="84"/>
      <c r="E34" s="84"/>
      <c r="F34" s="84"/>
      <c r="H34" s="84"/>
      <c r="I34" s="84"/>
      <c r="J34" s="30">
        <v>0</v>
      </c>
      <c r="K34" s="85">
        <f>+CONT_FEE_CERT</f>
        <v>0</v>
      </c>
    </row>
    <row r="35" spans="1:11" s="83" customFormat="1" ht="15.75">
      <c r="A35" s="86" t="s">
        <v>124</v>
      </c>
      <c r="B35" s="170" t="s">
        <v>116</v>
      </c>
      <c r="C35" s="170"/>
      <c r="D35" s="170"/>
      <c r="E35" s="170"/>
      <c r="F35" s="170"/>
      <c r="G35" s="170"/>
      <c r="I35" s="34"/>
      <c r="J35" s="117">
        <f>+J33+CONT_FEE_CERT</f>
        <v>0</v>
      </c>
      <c r="K35" s="85">
        <f>+K33+K34</f>
        <v>0</v>
      </c>
    </row>
    <row r="36" spans="1:11" s="83" customFormat="1" ht="15.75">
      <c r="A36" s="86" t="s">
        <v>125</v>
      </c>
      <c r="B36" s="87" t="s">
        <v>133</v>
      </c>
      <c r="H36" s="164" t="s">
        <v>12</v>
      </c>
      <c r="I36" s="165"/>
      <c r="J36" s="30">
        <v>0</v>
      </c>
      <c r="K36" s="88">
        <f>+TOT_QUAR</f>
        <v>0</v>
      </c>
    </row>
    <row r="37" spans="1:11" s="83" customFormat="1" ht="16.5" thickBot="1">
      <c r="A37" s="86" t="s">
        <v>126</v>
      </c>
      <c r="B37" s="82" t="s">
        <v>37</v>
      </c>
      <c r="G37" s="89" t="s">
        <v>15</v>
      </c>
      <c r="H37" s="90"/>
      <c r="I37" s="91"/>
      <c r="J37" s="118">
        <f>+TotTXDue+TOT_QUAR</f>
        <v>0</v>
      </c>
      <c r="K37" s="85">
        <f>J35+J36</f>
        <v>0</v>
      </c>
    </row>
    <row r="38" spans="1:11" s="83" customFormat="1" ht="15" customHeight="1" thickBot="1" thickTop="1">
      <c r="A38" s="86" t="s">
        <v>127</v>
      </c>
      <c r="B38" s="82" t="s">
        <v>16</v>
      </c>
      <c r="F38" s="92"/>
      <c r="G38" s="92"/>
      <c r="H38" s="93"/>
      <c r="I38" s="119">
        <f>IF(TOT_DUE&lt;0,TEXT(TOT_DUE,"###,###,##0.00"),0)</f>
        <v>0</v>
      </c>
      <c r="K38" s="85"/>
    </row>
    <row r="39" spans="1:11" s="39" customFormat="1" ht="27" customHeight="1" thickTop="1">
      <c r="A39" s="171" t="s">
        <v>90</v>
      </c>
      <c r="B39" s="171"/>
      <c r="C39" s="171"/>
      <c r="D39" s="171"/>
      <c r="E39" s="94"/>
      <c r="F39" s="94"/>
      <c r="G39" s="94"/>
      <c r="H39" s="94"/>
      <c r="I39" s="169" t="s">
        <v>17</v>
      </c>
      <c r="J39" s="169"/>
      <c r="K39" s="95"/>
    </row>
    <row r="40" spans="1:11" s="39" customFormat="1" ht="9.75" customHeight="1">
      <c r="A40" s="37"/>
      <c r="B40" s="94"/>
      <c r="C40" s="94"/>
      <c r="D40" s="94"/>
      <c r="E40" s="94"/>
      <c r="F40" s="94"/>
      <c r="G40" s="94"/>
      <c r="H40" s="94"/>
      <c r="I40" s="96"/>
      <c r="J40" s="96"/>
      <c r="K40" s="95"/>
    </row>
    <row r="41" spans="1:11" s="97" customFormat="1" ht="15.75">
      <c r="A41" s="159" t="s">
        <v>19</v>
      </c>
      <c r="B41" s="159"/>
      <c r="C41" s="159"/>
      <c r="J41" s="98"/>
      <c r="K41" s="99"/>
    </row>
    <row r="42" spans="1:12" s="102" customFormat="1" ht="36.75" customHeight="1">
      <c r="A42" s="163" t="s">
        <v>67</v>
      </c>
      <c r="B42" s="163"/>
      <c r="C42" s="163"/>
      <c r="D42" s="163"/>
      <c r="E42" s="163"/>
      <c r="F42" s="163"/>
      <c r="G42" s="163"/>
      <c r="H42" s="163"/>
      <c r="I42" s="163"/>
      <c r="J42" s="163"/>
      <c r="K42" s="100"/>
      <c r="L42" s="101"/>
    </row>
    <row r="43" spans="1:11" s="104" customFormat="1" ht="23.25" customHeight="1">
      <c r="A43" s="166" t="s">
        <v>122</v>
      </c>
      <c r="B43" s="166"/>
      <c r="C43" s="166"/>
      <c r="D43" s="166"/>
      <c r="E43" s="166"/>
      <c r="F43" s="166"/>
      <c r="G43" s="166"/>
      <c r="H43" s="166"/>
      <c r="I43" s="166"/>
      <c r="J43" s="166"/>
      <c r="K43" s="103"/>
    </row>
    <row r="44" spans="1:11" s="104" customFormat="1" ht="29.25" customHeight="1">
      <c r="A44" s="167" t="s">
        <v>69</v>
      </c>
      <c r="B44" s="167"/>
      <c r="C44" s="167"/>
      <c r="D44" s="167"/>
      <c r="E44" s="167"/>
      <c r="F44" s="167"/>
      <c r="G44" s="167"/>
      <c r="H44" s="167"/>
      <c r="I44" s="167"/>
      <c r="J44" s="167"/>
      <c r="K44" s="103"/>
    </row>
    <row r="45" spans="2:11" s="105" customFormat="1" ht="10.5">
      <c r="B45" s="106"/>
      <c r="K45" s="107"/>
    </row>
    <row r="46" spans="1:11" s="108" customFormat="1" ht="16.5" thickBot="1">
      <c r="A46" s="199"/>
      <c r="B46" s="199"/>
      <c r="C46" s="199"/>
      <c r="D46" s="199"/>
      <c r="E46" s="199"/>
      <c r="G46" s="199"/>
      <c r="H46" s="199"/>
      <c r="I46" s="199"/>
      <c r="J46" s="199"/>
      <c r="K46" s="107"/>
    </row>
    <row r="47" spans="1:11" s="109" customFormat="1" ht="15.75">
      <c r="A47" s="158" t="s">
        <v>66</v>
      </c>
      <c r="B47" s="158"/>
      <c r="C47" s="158"/>
      <c r="D47" s="158"/>
      <c r="E47" s="158"/>
      <c r="G47" s="158" t="s">
        <v>70</v>
      </c>
      <c r="H47" s="158"/>
      <c r="I47" s="158"/>
      <c r="J47" s="158"/>
      <c r="K47" s="110"/>
    </row>
    <row r="48" spans="2:11" s="111" customFormat="1" ht="10.5">
      <c r="B48" s="112"/>
      <c r="K48" s="110"/>
    </row>
    <row r="49" spans="1:11" s="109" customFormat="1" ht="15.75">
      <c r="A49" s="162" t="s">
        <v>20</v>
      </c>
      <c r="B49" s="162"/>
      <c r="C49" s="162"/>
      <c r="D49" s="162"/>
      <c r="E49" s="162"/>
      <c r="F49" s="162"/>
      <c r="G49" s="162"/>
      <c r="K49" s="110"/>
    </row>
    <row r="50" spans="2:11" s="111" customFormat="1" ht="10.5">
      <c r="B50" s="112"/>
      <c r="K50" s="110"/>
    </row>
    <row r="51" spans="1:11" s="109" customFormat="1" ht="16.5" thickBot="1">
      <c r="A51" s="199"/>
      <c r="B51" s="199"/>
      <c r="C51" s="199"/>
      <c r="D51" s="199"/>
      <c r="E51" s="199"/>
      <c r="G51" s="161"/>
      <c r="H51" s="161"/>
      <c r="K51" s="110"/>
    </row>
    <row r="52" spans="1:11" s="109" customFormat="1" ht="15.75">
      <c r="A52" s="158" t="s">
        <v>21</v>
      </c>
      <c r="B52" s="158"/>
      <c r="C52" s="158"/>
      <c r="D52" s="158"/>
      <c r="E52" s="158"/>
      <c r="G52" s="113" t="s">
        <v>22</v>
      </c>
      <c r="I52" s="114" t="s">
        <v>23</v>
      </c>
      <c r="K52" s="110"/>
    </row>
  </sheetData>
  <sheetProtection sheet="1" selectLockedCells="1"/>
  <mergeCells count="48">
    <mergeCell ref="C11:D11"/>
    <mergeCell ref="I7:J8"/>
    <mergeCell ref="C12:J12"/>
    <mergeCell ref="C8:D8"/>
    <mergeCell ref="B31:G31"/>
    <mergeCell ref="H31:I31"/>
    <mergeCell ref="C13:E13"/>
    <mergeCell ref="A16:J16"/>
    <mergeCell ref="A17:J17"/>
    <mergeCell ref="E11:I11"/>
    <mergeCell ref="G30:H30"/>
    <mergeCell ref="A51:E51"/>
    <mergeCell ref="A21:B21"/>
    <mergeCell ref="A46:E46"/>
    <mergeCell ref="A30:B30"/>
    <mergeCell ref="C30:E30"/>
    <mergeCell ref="B33:G33"/>
    <mergeCell ref="G47:J47"/>
    <mergeCell ref="G46:J46"/>
    <mergeCell ref="A6:J6"/>
    <mergeCell ref="I2:J4"/>
    <mergeCell ref="I5:J5"/>
    <mergeCell ref="C9:J9"/>
    <mergeCell ref="C10:J10"/>
    <mergeCell ref="B2:G2"/>
    <mergeCell ref="C7:D7"/>
    <mergeCell ref="B4:G4"/>
    <mergeCell ref="A3:G3"/>
    <mergeCell ref="A15:J15"/>
    <mergeCell ref="I39:J39"/>
    <mergeCell ref="B35:G35"/>
    <mergeCell ref="A39:D39"/>
    <mergeCell ref="C21:E21"/>
    <mergeCell ref="B22:I22"/>
    <mergeCell ref="B29:I29"/>
    <mergeCell ref="H33:I33"/>
    <mergeCell ref="H32:I32"/>
    <mergeCell ref="G21:H21"/>
    <mergeCell ref="A52:E52"/>
    <mergeCell ref="A41:C41"/>
    <mergeCell ref="B32:G32"/>
    <mergeCell ref="A47:E47"/>
    <mergeCell ref="G51:H51"/>
    <mergeCell ref="A49:G49"/>
    <mergeCell ref="A42:J42"/>
    <mergeCell ref="H36:I36"/>
    <mergeCell ref="A43:J43"/>
    <mergeCell ref="A44:J44"/>
  </mergeCells>
  <dataValidations count="3">
    <dataValidation allowBlank="1" showInputMessage="1" showErrorMessage="1" promptTitle="REQUIRED" prompt="Enter FEIN" sqref="C7:D7"/>
    <dataValidation allowBlank="1" showInputMessage="1" showErrorMessage="1" promptTitle="REQUIRED" prompt="Enter Captive Certificate of Authority Number" sqref="C8:D8"/>
    <dataValidation type="list" allowBlank="1" showInputMessage="1" showErrorMessage="1" sqref="J11">
      <formula1>"Select One, No,Yes"</formula1>
    </dataValidation>
  </dataValidations>
  <printOptions horizontalCentered="1"/>
  <pageMargins left="0.5" right="0.5" top="0.5" bottom="0.5" header="0.3" footer="0.3"/>
  <pageSetup fitToHeight="1" fitToWidth="1" horizontalDpi="600" verticalDpi="600" orientation="portrait"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49"/>
  <sheetViews>
    <sheetView showGridLines="0" zoomScale="110" zoomScaleNormal="110" zoomScalePageLayoutView="0" workbookViewId="0" topLeftCell="A1">
      <selection activeCell="K30" sqref="K30"/>
    </sheetView>
  </sheetViews>
  <sheetFormatPr defaultColWidth="9.140625" defaultRowHeight="12.75"/>
  <cols>
    <col min="1" max="1" width="4.140625" style="115" customWidth="1"/>
    <col min="2" max="2" width="9.140625" style="115" customWidth="1"/>
    <col min="3" max="3" width="10.57421875" style="115" customWidth="1"/>
    <col min="4" max="9" width="9.140625" style="115" customWidth="1"/>
    <col min="10" max="10" width="13.28125" style="115" customWidth="1"/>
    <col min="11" max="11" width="21.7109375" style="115" customWidth="1"/>
    <col min="12" max="12" width="21.28125" style="115" customWidth="1"/>
    <col min="13" max="13" width="0" style="115" hidden="1" customWidth="1"/>
    <col min="14" max="15" width="10.28125" style="115" hidden="1" customWidth="1"/>
    <col min="16" max="16384" width="9.140625" style="115" customWidth="1"/>
  </cols>
  <sheetData>
    <row r="1" spans="1:13" s="39" customFormat="1" ht="20.25" customHeight="1">
      <c r="A1" s="201" t="s">
        <v>86</v>
      </c>
      <c r="B1" s="201"/>
      <c r="C1" s="201"/>
      <c r="D1" s="216">
        <f>'PAGE 1'!$C$9</f>
        <v>0</v>
      </c>
      <c r="E1" s="217"/>
      <c r="F1" s="217"/>
      <c r="G1" s="217"/>
      <c r="H1" s="217"/>
      <c r="I1" s="217"/>
      <c r="J1" s="217"/>
      <c r="K1" s="124" t="s">
        <v>64</v>
      </c>
      <c r="L1" s="125" t="s">
        <v>143</v>
      </c>
      <c r="M1" s="124"/>
    </row>
    <row r="2" spans="1:13" s="39" customFormat="1" ht="15.75">
      <c r="A2" s="126"/>
      <c r="B2" s="126"/>
      <c r="C2" s="126"/>
      <c r="D2" s="127"/>
      <c r="E2" s="127"/>
      <c r="F2" s="127"/>
      <c r="G2" s="127"/>
      <c r="H2" s="127"/>
      <c r="I2" s="127"/>
      <c r="J2" s="127"/>
      <c r="K2" s="124"/>
      <c r="L2" s="128"/>
      <c r="M2" s="124"/>
    </row>
    <row r="3" spans="1:13" s="39" customFormat="1" ht="26.25" customHeight="1">
      <c r="A3" s="66" t="s">
        <v>92</v>
      </c>
      <c r="B3" s="67"/>
      <c r="C3" s="67"/>
      <c r="D3" s="67"/>
      <c r="E3" s="67"/>
      <c r="F3" s="67" t="s">
        <v>87</v>
      </c>
      <c r="G3" s="67"/>
      <c r="H3" s="67"/>
      <c r="I3" s="67"/>
      <c r="J3" s="67"/>
      <c r="K3" s="230" t="s">
        <v>110</v>
      </c>
      <c r="L3" s="230"/>
      <c r="M3" s="124"/>
    </row>
    <row r="4" spans="1:13" s="130" customFormat="1" ht="94.5" customHeight="1">
      <c r="A4" s="223" t="s">
        <v>137</v>
      </c>
      <c r="B4" s="223"/>
      <c r="C4" s="223"/>
      <c r="D4" s="223"/>
      <c r="E4" s="223"/>
      <c r="F4" s="223"/>
      <c r="G4" s="223"/>
      <c r="H4" s="223"/>
      <c r="I4" s="223"/>
      <c r="J4" s="223"/>
      <c r="K4" s="223"/>
      <c r="L4" s="223"/>
      <c r="M4" s="129"/>
    </row>
    <row r="5" spans="1:13" s="39" customFormat="1" ht="15.75">
      <c r="A5" s="201" t="s">
        <v>88</v>
      </c>
      <c r="B5" s="201"/>
      <c r="C5" s="201"/>
      <c r="D5" s="218"/>
      <c r="E5" s="218"/>
      <c r="F5" s="218"/>
      <c r="G5" s="218"/>
      <c r="H5" s="218"/>
      <c r="I5" s="218"/>
      <c r="J5" s="218"/>
      <c r="K5" s="124" t="s">
        <v>64</v>
      </c>
      <c r="L5" s="131"/>
      <c r="M5" s="124"/>
    </row>
    <row r="6" spans="1:13" s="39" customFormat="1" ht="30.75" customHeight="1">
      <c r="A6" s="200" t="s">
        <v>30</v>
      </c>
      <c r="B6" s="200"/>
      <c r="C6" s="200"/>
      <c r="D6" s="200"/>
      <c r="E6" s="132"/>
      <c r="F6" s="73"/>
      <c r="G6" s="73"/>
      <c r="H6" s="73"/>
      <c r="I6" s="215" t="s">
        <v>27</v>
      </c>
      <c r="J6" s="215"/>
      <c r="K6" s="74" t="s">
        <v>65</v>
      </c>
      <c r="L6" s="75" t="s">
        <v>28</v>
      </c>
      <c r="M6" s="40"/>
    </row>
    <row r="7" spans="1:13" s="39" customFormat="1" ht="15.75">
      <c r="A7" s="37" t="s">
        <v>6</v>
      </c>
      <c r="B7" s="38" t="s">
        <v>0</v>
      </c>
      <c r="C7" s="42"/>
      <c r="D7" s="42"/>
      <c r="E7" s="42"/>
      <c r="F7" s="42"/>
      <c r="G7" s="42"/>
      <c r="H7" s="42"/>
      <c r="I7" s="219">
        <v>0</v>
      </c>
      <c r="J7" s="220"/>
      <c r="K7" s="28">
        <v>0</v>
      </c>
      <c r="L7" s="117">
        <f>+I7+K7</f>
        <v>0</v>
      </c>
      <c r="M7" s="40"/>
    </row>
    <row r="8" spans="1:13" s="39" customFormat="1" ht="15.75">
      <c r="A8" s="37" t="s">
        <v>7</v>
      </c>
      <c r="B8" s="38" t="s">
        <v>24</v>
      </c>
      <c r="I8" s="219">
        <v>0</v>
      </c>
      <c r="J8" s="220"/>
      <c r="K8" s="28">
        <v>0</v>
      </c>
      <c r="L8" s="117">
        <f>+I8+K8</f>
        <v>0</v>
      </c>
      <c r="M8" s="40"/>
    </row>
    <row r="9" spans="1:13" s="39" customFormat="1" ht="15.75">
      <c r="A9" s="37" t="s">
        <v>8</v>
      </c>
      <c r="B9" s="78" t="s">
        <v>1</v>
      </c>
      <c r="C9" s="78"/>
      <c r="D9" s="78"/>
      <c r="E9" s="78"/>
      <c r="G9" s="133"/>
      <c r="H9" s="133"/>
      <c r="I9" s="219">
        <v>0</v>
      </c>
      <c r="J9" s="220"/>
      <c r="K9" s="28">
        <v>0</v>
      </c>
      <c r="L9" s="117">
        <f>+I9+K9</f>
        <v>0</v>
      </c>
      <c r="M9" s="40"/>
    </row>
    <row r="10" spans="1:13" s="39" customFormat="1" ht="15.75">
      <c r="A10" s="37" t="s">
        <v>18</v>
      </c>
      <c r="B10" s="38" t="s">
        <v>25</v>
      </c>
      <c r="G10" s="133"/>
      <c r="H10" s="133"/>
      <c r="I10" s="133"/>
      <c r="J10" s="134"/>
      <c r="K10" s="34"/>
      <c r="L10" s="27">
        <v>0</v>
      </c>
      <c r="M10" s="40"/>
    </row>
    <row r="11" spans="1:13" s="39" customFormat="1" ht="15.75">
      <c r="A11" s="37" t="s">
        <v>9</v>
      </c>
      <c r="B11" s="160" t="s">
        <v>26</v>
      </c>
      <c r="C11" s="160"/>
      <c r="D11" s="160"/>
      <c r="E11" s="160"/>
      <c r="F11" s="160"/>
      <c r="G11" s="160"/>
      <c r="H11" s="160"/>
      <c r="I11" s="160"/>
      <c r="J11" s="160"/>
      <c r="K11" s="34"/>
      <c r="L11" s="117">
        <f>SUM(L7:L10)</f>
        <v>0</v>
      </c>
      <c r="M11" s="40"/>
    </row>
    <row r="12" spans="1:13" s="39" customFormat="1" ht="15.75">
      <c r="A12" s="37" t="s">
        <v>10</v>
      </c>
      <c r="B12" s="38" t="s">
        <v>29</v>
      </c>
      <c r="F12" s="135"/>
      <c r="G12" s="135"/>
      <c r="H12" s="135"/>
      <c r="I12" s="135"/>
      <c r="J12" s="136"/>
      <c r="K12" s="34"/>
      <c r="L12" s="122" t="s">
        <v>38</v>
      </c>
      <c r="M12" s="40"/>
    </row>
    <row r="13" spans="1:14" s="39" customFormat="1" ht="15.75">
      <c r="A13" s="37" t="s">
        <v>31</v>
      </c>
      <c r="B13" s="38" t="s">
        <v>32</v>
      </c>
      <c r="F13" s="135"/>
      <c r="G13" s="135"/>
      <c r="H13" s="135"/>
      <c r="I13" s="135"/>
      <c r="J13" s="221" t="str">
        <f>_xlfn.CONCAT("Per § 6914(a) Maximum Tax = ",TEXT($N$13,"$###,###,##0.00"))</f>
        <v>Per § 6914(a) Maximum Tax = $200,000.00</v>
      </c>
      <c r="K13" s="222"/>
      <c r="L13" s="117">
        <f>IF(L11*L12&gt;$N$13,$N$13,L11*L12)</f>
        <v>0</v>
      </c>
      <c r="M13" s="40"/>
      <c r="N13" s="137">
        <v>200000</v>
      </c>
    </row>
    <row r="14" spans="1:13" s="39" customFormat="1" ht="20.25" customHeight="1">
      <c r="A14" s="138" t="s">
        <v>89</v>
      </c>
      <c r="B14" s="38"/>
      <c r="F14" s="135"/>
      <c r="G14" s="135"/>
      <c r="H14" s="135"/>
      <c r="I14" s="135"/>
      <c r="J14" s="136"/>
      <c r="K14" s="34"/>
      <c r="L14" s="34"/>
      <c r="M14" s="40"/>
    </row>
    <row r="15" spans="1:13" s="39" customFormat="1" ht="15.75">
      <c r="A15" s="139" t="s">
        <v>11</v>
      </c>
      <c r="B15" s="38" t="s">
        <v>33</v>
      </c>
      <c r="F15" s="135"/>
      <c r="G15" s="135"/>
      <c r="H15" s="135"/>
      <c r="I15" s="135"/>
      <c r="J15" s="136"/>
      <c r="K15" s="34"/>
      <c r="L15" s="27">
        <v>0</v>
      </c>
      <c r="M15" s="40"/>
    </row>
    <row r="16" spans="1:13" s="39" customFormat="1" ht="15.75">
      <c r="A16" s="139" t="s">
        <v>13</v>
      </c>
      <c r="B16" s="38" t="s">
        <v>34</v>
      </c>
      <c r="F16" s="135"/>
      <c r="G16" s="135"/>
      <c r="H16" s="135"/>
      <c r="I16" s="135"/>
      <c r="J16" s="136"/>
      <c r="K16" s="34"/>
      <c r="L16" s="123" t="s">
        <v>39</v>
      </c>
      <c r="M16" s="40"/>
    </row>
    <row r="17" spans="1:14" s="39" customFormat="1" ht="15.75">
      <c r="A17" s="139" t="s">
        <v>14</v>
      </c>
      <c r="B17" s="38" t="s">
        <v>35</v>
      </c>
      <c r="F17" s="135"/>
      <c r="G17" s="140"/>
      <c r="H17" s="140"/>
      <c r="I17" s="140"/>
      <c r="J17" s="221" t="str">
        <f>_xlfn.CONCAT("Per § 6914(b) Maximum Tax = ",TEXT($N$17,"$###,###,##0.00"))</f>
        <v>Per § 6914(b) Maximum Tax = $110,000.00</v>
      </c>
      <c r="K17" s="222"/>
      <c r="L17" s="117">
        <f>IF(L15*L16&gt;$N$17,$N$17,L15*L16)</f>
        <v>0</v>
      </c>
      <c r="M17" s="40"/>
      <c r="N17" s="141">
        <v>110000</v>
      </c>
    </row>
    <row r="18" spans="1:15" s="39" customFormat="1" ht="15.75">
      <c r="A18" s="139" t="s">
        <v>36</v>
      </c>
      <c r="B18" s="38" t="s">
        <v>62</v>
      </c>
      <c r="G18" s="224" t="str">
        <f>_xlfn.CONCAT("Per § 6914(c) Minimum Tax = ",TEXT($N$18,"$###,###,##0.00"),"/Maximum Tax = ",TEXT(O18,"$###,###,##0.00"))</f>
        <v>Per § 6914(c) Minimum Tax = $5,000.00/Maximum Tax = $200,000.00</v>
      </c>
      <c r="H18" s="224"/>
      <c r="I18" s="224"/>
      <c r="J18" s="224"/>
      <c r="K18" s="225"/>
      <c r="L18" s="154">
        <f>IF(L17+L13&lt;$N$18,$N$18,IF(L17+L13&gt;$O$18,$O$18,L17+L13))</f>
        <v>5000</v>
      </c>
      <c r="M18" s="40"/>
      <c r="N18" s="141">
        <v>5000</v>
      </c>
      <c r="O18" s="141">
        <v>200000</v>
      </c>
    </row>
    <row r="20" spans="1:13" s="39" customFormat="1" ht="15.75">
      <c r="A20" s="201" t="s">
        <v>88</v>
      </c>
      <c r="B20" s="201"/>
      <c r="C20" s="201"/>
      <c r="D20" s="218"/>
      <c r="E20" s="218"/>
      <c r="F20" s="218"/>
      <c r="G20" s="218"/>
      <c r="H20" s="218"/>
      <c r="I20" s="218"/>
      <c r="J20" s="218"/>
      <c r="K20" s="124" t="s">
        <v>64</v>
      </c>
      <c r="L20" s="131"/>
      <c r="M20" s="124"/>
    </row>
    <row r="21" spans="1:13" s="39" customFormat="1" ht="30.75" customHeight="1">
      <c r="A21" s="200" t="s">
        <v>30</v>
      </c>
      <c r="B21" s="200"/>
      <c r="C21" s="200"/>
      <c r="D21" s="200"/>
      <c r="E21" s="132"/>
      <c r="F21" s="73"/>
      <c r="G21" s="73"/>
      <c r="H21" s="73"/>
      <c r="I21" s="215" t="s">
        <v>27</v>
      </c>
      <c r="J21" s="215"/>
      <c r="K21" s="74" t="s">
        <v>65</v>
      </c>
      <c r="L21" s="75" t="s">
        <v>28</v>
      </c>
      <c r="M21" s="40"/>
    </row>
    <row r="22" spans="1:13" s="39" customFormat="1" ht="15.75">
      <c r="A22" s="86" t="s">
        <v>6</v>
      </c>
      <c r="B22" s="82" t="s">
        <v>0</v>
      </c>
      <c r="C22" s="142"/>
      <c r="D22" s="142"/>
      <c r="E22" s="142"/>
      <c r="F22" s="142"/>
      <c r="G22" s="142"/>
      <c r="H22" s="142"/>
      <c r="I22" s="219">
        <v>0</v>
      </c>
      <c r="J22" s="220"/>
      <c r="K22" s="28">
        <v>0</v>
      </c>
      <c r="L22" s="117">
        <f>+K22+I22</f>
        <v>0</v>
      </c>
      <c r="M22" s="40"/>
    </row>
    <row r="23" spans="1:13" s="39" customFormat="1" ht="15.75">
      <c r="A23" s="86" t="s">
        <v>7</v>
      </c>
      <c r="B23" s="82" t="s">
        <v>24</v>
      </c>
      <c r="C23" s="83"/>
      <c r="D23" s="83"/>
      <c r="E23" s="83"/>
      <c r="F23" s="83"/>
      <c r="G23" s="83"/>
      <c r="H23" s="83"/>
      <c r="I23" s="219">
        <v>0</v>
      </c>
      <c r="J23" s="220"/>
      <c r="K23" s="28">
        <v>0</v>
      </c>
      <c r="L23" s="117">
        <f>+K23+I23</f>
        <v>0</v>
      </c>
      <c r="M23" s="40"/>
    </row>
    <row r="24" spans="1:13" s="39" customFormat="1" ht="15.75">
      <c r="A24" s="86" t="s">
        <v>8</v>
      </c>
      <c r="B24" s="143" t="s">
        <v>1</v>
      </c>
      <c r="C24" s="143"/>
      <c r="D24" s="143"/>
      <c r="E24" s="143"/>
      <c r="F24" s="83"/>
      <c r="G24" s="144"/>
      <c r="H24" s="144"/>
      <c r="I24" s="219">
        <v>0</v>
      </c>
      <c r="J24" s="220"/>
      <c r="K24" s="28">
        <v>0</v>
      </c>
      <c r="L24" s="117">
        <f>+K24+I24</f>
        <v>0</v>
      </c>
      <c r="M24" s="40"/>
    </row>
    <row r="25" spans="1:13" s="39" customFormat="1" ht="15.75">
      <c r="A25" s="86" t="s">
        <v>18</v>
      </c>
      <c r="B25" s="82" t="s">
        <v>25</v>
      </c>
      <c r="C25" s="83"/>
      <c r="D25" s="83"/>
      <c r="E25" s="83"/>
      <c r="F25" s="83"/>
      <c r="G25" s="144"/>
      <c r="H25" s="144"/>
      <c r="I25" s="144"/>
      <c r="J25" s="145"/>
      <c r="K25" s="34"/>
      <c r="L25" s="27">
        <v>0</v>
      </c>
      <c r="M25" s="40"/>
    </row>
    <row r="26" spans="1:13" s="39" customFormat="1" ht="15.75">
      <c r="A26" s="86" t="s">
        <v>9</v>
      </c>
      <c r="B26" s="170" t="s">
        <v>26</v>
      </c>
      <c r="C26" s="170"/>
      <c r="D26" s="170"/>
      <c r="E26" s="170"/>
      <c r="F26" s="170"/>
      <c r="G26" s="170"/>
      <c r="H26" s="170"/>
      <c r="I26" s="170"/>
      <c r="J26" s="170"/>
      <c r="K26" s="34"/>
      <c r="L26" s="117">
        <f>SUM(L22:L25)</f>
        <v>0</v>
      </c>
      <c r="M26" s="40"/>
    </row>
    <row r="27" spans="1:13" s="39" customFormat="1" ht="15.75">
      <c r="A27" s="86" t="s">
        <v>10</v>
      </c>
      <c r="B27" s="82" t="s">
        <v>29</v>
      </c>
      <c r="C27" s="83"/>
      <c r="D27" s="83"/>
      <c r="E27" s="83"/>
      <c r="F27" s="146"/>
      <c r="G27" s="146"/>
      <c r="H27" s="146"/>
      <c r="I27" s="146"/>
      <c r="J27" s="147"/>
      <c r="K27" s="34"/>
      <c r="L27" s="122" t="s">
        <v>38</v>
      </c>
      <c r="M27" s="40"/>
    </row>
    <row r="28" spans="1:13" s="39" customFormat="1" ht="15.75">
      <c r="A28" s="86" t="s">
        <v>31</v>
      </c>
      <c r="B28" s="82" t="s">
        <v>32</v>
      </c>
      <c r="C28" s="83"/>
      <c r="D28" s="83"/>
      <c r="E28" s="83"/>
      <c r="F28" s="146"/>
      <c r="G28" s="146"/>
      <c r="H28" s="146"/>
      <c r="I28" s="146"/>
      <c r="J28" s="221" t="str">
        <f>_xlfn.CONCAT("Per § 6914(a) Maximum Tax = ",TEXT($N$13,"$###,###,##0.00"))</f>
        <v>Per § 6914(a) Maximum Tax = $200,000.00</v>
      </c>
      <c r="K28" s="222"/>
      <c r="L28" s="117">
        <f>IF(L26*L27&gt;$N$13,$N$13,L26*L27)</f>
        <v>0</v>
      </c>
      <c r="M28" s="40"/>
    </row>
    <row r="29" spans="1:13" s="39" customFormat="1" ht="20.25" customHeight="1">
      <c r="A29" s="148" t="s">
        <v>89</v>
      </c>
      <c r="B29" s="82"/>
      <c r="C29" s="83"/>
      <c r="D29" s="83"/>
      <c r="E29" s="83"/>
      <c r="F29" s="146"/>
      <c r="G29" s="146"/>
      <c r="H29" s="146"/>
      <c r="I29" s="146"/>
      <c r="J29" s="147"/>
      <c r="K29" s="34"/>
      <c r="L29" s="34"/>
      <c r="M29" s="40"/>
    </row>
    <row r="30" spans="1:13" s="39" customFormat="1" ht="15.75">
      <c r="A30" s="81" t="s">
        <v>11</v>
      </c>
      <c r="B30" s="82" t="s">
        <v>33</v>
      </c>
      <c r="C30" s="83"/>
      <c r="D30" s="83"/>
      <c r="E30" s="83"/>
      <c r="F30" s="146"/>
      <c r="G30" s="146"/>
      <c r="H30" s="146"/>
      <c r="I30" s="146"/>
      <c r="J30" s="147"/>
      <c r="K30" s="34"/>
      <c r="L30" s="27">
        <v>0</v>
      </c>
      <c r="M30" s="40"/>
    </row>
    <row r="31" spans="1:13" s="39" customFormat="1" ht="15.75">
      <c r="A31" s="81" t="s">
        <v>13</v>
      </c>
      <c r="B31" s="82" t="s">
        <v>34</v>
      </c>
      <c r="C31" s="83"/>
      <c r="D31" s="83"/>
      <c r="E31" s="83"/>
      <c r="F31" s="146"/>
      <c r="G31" s="146"/>
      <c r="H31" s="146"/>
      <c r="I31" s="146"/>
      <c r="J31" s="147"/>
      <c r="K31" s="34"/>
      <c r="L31" s="123" t="s">
        <v>39</v>
      </c>
      <c r="M31" s="40"/>
    </row>
    <row r="32" spans="1:13" s="39" customFormat="1" ht="15.75">
      <c r="A32" s="81" t="s">
        <v>14</v>
      </c>
      <c r="B32" s="82" t="s">
        <v>35</v>
      </c>
      <c r="C32" s="83"/>
      <c r="D32" s="83"/>
      <c r="E32" s="83"/>
      <c r="F32" s="146"/>
      <c r="G32" s="146"/>
      <c r="H32" s="146"/>
      <c r="I32" s="146"/>
      <c r="J32" s="221" t="str">
        <f>_xlfn.CONCAT("Per § 6914(b) Maximum Tax = ",TEXT($N$17,"$###,###,##0.00"))</f>
        <v>Per § 6914(b) Maximum Tax = $110,000.00</v>
      </c>
      <c r="K32" s="222"/>
      <c r="L32" s="155">
        <f>IF(L30*L31&gt;$N$17,$N$17,L30*L31)</f>
        <v>0</v>
      </c>
      <c r="M32" s="40"/>
    </row>
    <row r="33" spans="1:13" s="39" customFormat="1" ht="15.75">
      <c r="A33" s="81" t="s">
        <v>36</v>
      </c>
      <c r="B33" s="82" t="s">
        <v>62</v>
      </c>
      <c r="C33" s="83"/>
      <c r="D33" s="83"/>
      <c r="E33" s="83"/>
      <c r="F33" s="83"/>
      <c r="G33" s="224" t="str">
        <f>_xlfn.CONCAT("Per § 6914(c) Minimum Tax = ",TEXT($N$18,"$###,###,##0.00"),"/Maximum Tax = ",TEXT(O18,"$###,###,##0.00"))</f>
        <v>Per § 6914(c) Minimum Tax = $5,000.00/Maximum Tax = $200,000.00</v>
      </c>
      <c r="H33" s="224"/>
      <c r="I33" s="224"/>
      <c r="J33" s="224"/>
      <c r="K33" s="225"/>
      <c r="L33" s="156">
        <f>IF(L28+L32&lt;$N$18,$N$18,IF(L28+L32&gt;$O$18,$O$18,L28+L32))</f>
        <v>5000</v>
      </c>
      <c r="M33" s="40"/>
    </row>
    <row r="34" spans="1:12" ht="12.75">
      <c r="A34" s="149"/>
      <c r="B34" s="149"/>
      <c r="C34" s="149"/>
      <c r="D34" s="149"/>
      <c r="E34" s="149"/>
      <c r="F34" s="149"/>
      <c r="G34" s="149"/>
      <c r="H34" s="149"/>
      <c r="I34" s="149"/>
      <c r="J34" s="149"/>
      <c r="K34" s="149"/>
      <c r="L34" s="149"/>
    </row>
    <row r="35" spans="1:13" s="39" customFormat="1" ht="15.75">
      <c r="A35" s="226" t="s">
        <v>88</v>
      </c>
      <c r="B35" s="226"/>
      <c r="C35" s="226"/>
      <c r="D35" s="227"/>
      <c r="E35" s="227"/>
      <c r="F35" s="227"/>
      <c r="G35" s="227"/>
      <c r="H35" s="227"/>
      <c r="I35" s="227"/>
      <c r="J35" s="227"/>
      <c r="K35" s="150" t="s">
        <v>64</v>
      </c>
      <c r="L35" s="151"/>
      <c r="M35" s="124"/>
    </row>
    <row r="36" spans="1:13" s="39" customFormat="1" ht="30.75" customHeight="1">
      <c r="A36" s="228" t="s">
        <v>30</v>
      </c>
      <c r="B36" s="228"/>
      <c r="C36" s="228"/>
      <c r="D36" s="228"/>
      <c r="E36" s="152"/>
      <c r="F36" s="153"/>
      <c r="G36" s="153"/>
      <c r="H36" s="153"/>
      <c r="I36" s="229" t="s">
        <v>27</v>
      </c>
      <c r="J36" s="229"/>
      <c r="K36" s="74" t="s">
        <v>65</v>
      </c>
      <c r="L36" s="74" t="s">
        <v>28</v>
      </c>
      <c r="M36" s="40"/>
    </row>
    <row r="37" spans="1:13" s="39" customFormat="1" ht="15.75">
      <c r="A37" s="86" t="s">
        <v>6</v>
      </c>
      <c r="B37" s="82" t="s">
        <v>0</v>
      </c>
      <c r="C37" s="142"/>
      <c r="D37" s="142"/>
      <c r="E37" s="142"/>
      <c r="F37" s="142"/>
      <c r="G37" s="142"/>
      <c r="H37" s="142"/>
      <c r="I37" s="219">
        <v>0</v>
      </c>
      <c r="J37" s="220"/>
      <c r="K37" s="28">
        <v>0</v>
      </c>
      <c r="L37" s="117">
        <f>+I37-K37</f>
        <v>0</v>
      </c>
      <c r="M37" s="40"/>
    </row>
    <row r="38" spans="1:13" s="39" customFormat="1" ht="15.75">
      <c r="A38" s="86" t="s">
        <v>7</v>
      </c>
      <c r="B38" s="82" t="s">
        <v>24</v>
      </c>
      <c r="C38" s="83"/>
      <c r="D38" s="83"/>
      <c r="E38" s="83"/>
      <c r="F38" s="83"/>
      <c r="G38" s="83"/>
      <c r="H38" s="83"/>
      <c r="I38" s="219">
        <v>0</v>
      </c>
      <c r="J38" s="220"/>
      <c r="K38" s="28">
        <v>0</v>
      </c>
      <c r="L38" s="117">
        <f>+I38-K38</f>
        <v>0</v>
      </c>
      <c r="M38" s="40"/>
    </row>
    <row r="39" spans="1:13" s="39" customFormat="1" ht="15.75">
      <c r="A39" s="86" t="s">
        <v>8</v>
      </c>
      <c r="B39" s="143" t="s">
        <v>1</v>
      </c>
      <c r="C39" s="143"/>
      <c r="D39" s="143"/>
      <c r="E39" s="143"/>
      <c r="F39" s="83"/>
      <c r="G39" s="144"/>
      <c r="H39" s="144"/>
      <c r="I39" s="219">
        <v>0</v>
      </c>
      <c r="J39" s="220"/>
      <c r="K39" s="28">
        <v>0</v>
      </c>
      <c r="L39" s="117">
        <f>+I39-K39</f>
        <v>0</v>
      </c>
      <c r="M39" s="40"/>
    </row>
    <row r="40" spans="1:13" s="39" customFormat="1" ht="15.75">
      <c r="A40" s="86" t="s">
        <v>18</v>
      </c>
      <c r="B40" s="82" t="s">
        <v>25</v>
      </c>
      <c r="C40" s="83"/>
      <c r="D40" s="83"/>
      <c r="E40" s="83"/>
      <c r="F40" s="83"/>
      <c r="G40" s="144"/>
      <c r="H40" s="144"/>
      <c r="I40" s="144"/>
      <c r="J40" s="145"/>
      <c r="K40" s="34"/>
      <c r="L40" s="27">
        <v>0</v>
      </c>
      <c r="M40" s="40"/>
    </row>
    <row r="41" spans="1:13" s="39" customFormat="1" ht="15.75">
      <c r="A41" s="86" t="s">
        <v>9</v>
      </c>
      <c r="B41" s="170" t="s">
        <v>26</v>
      </c>
      <c r="C41" s="170"/>
      <c r="D41" s="170"/>
      <c r="E41" s="170"/>
      <c r="F41" s="170"/>
      <c r="G41" s="170"/>
      <c r="H41" s="170"/>
      <c r="I41" s="170"/>
      <c r="J41" s="170"/>
      <c r="K41" s="34"/>
      <c r="L41" s="117">
        <f>SUM(L37:L40)</f>
        <v>0</v>
      </c>
      <c r="M41" s="40"/>
    </row>
    <row r="42" spans="1:13" s="39" customFormat="1" ht="15.75">
      <c r="A42" s="86" t="s">
        <v>10</v>
      </c>
      <c r="B42" s="82" t="s">
        <v>29</v>
      </c>
      <c r="C42" s="83"/>
      <c r="D42" s="83"/>
      <c r="E42" s="83"/>
      <c r="F42" s="146"/>
      <c r="G42" s="146"/>
      <c r="H42" s="146"/>
      <c r="I42" s="146"/>
      <c r="J42" s="147"/>
      <c r="K42" s="34"/>
      <c r="L42" s="122" t="s">
        <v>38</v>
      </c>
      <c r="M42" s="40"/>
    </row>
    <row r="43" spans="1:13" s="39" customFormat="1" ht="15.75">
      <c r="A43" s="86" t="s">
        <v>31</v>
      </c>
      <c r="B43" s="82" t="s">
        <v>32</v>
      </c>
      <c r="C43" s="83"/>
      <c r="D43" s="83"/>
      <c r="E43" s="83"/>
      <c r="F43" s="146"/>
      <c r="G43" s="146"/>
      <c r="H43" s="146"/>
      <c r="I43" s="146"/>
      <c r="J43" s="221" t="str">
        <f>_xlfn.CONCAT("Per § 6914(a) Maximum Tax = ",TEXT($N$13,"$###,###,##0.00"))</f>
        <v>Per § 6914(a) Maximum Tax = $200,000.00</v>
      </c>
      <c r="K43" s="222"/>
      <c r="L43" s="117">
        <f>IF(L41*L42&gt;$N$13,$N$13,L41*L42)</f>
        <v>0</v>
      </c>
      <c r="M43" s="40"/>
    </row>
    <row r="44" spans="1:13" s="39" customFormat="1" ht="20.25" customHeight="1">
      <c r="A44" s="148" t="s">
        <v>89</v>
      </c>
      <c r="B44" s="82"/>
      <c r="C44" s="83"/>
      <c r="D44" s="83"/>
      <c r="E44" s="83"/>
      <c r="F44" s="146"/>
      <c r="G44" s="146"/>
      <c r="H44" s="146"/>
      <c r="I44" s="146"/>
      <c r="J44" s="147"/>
      <c r="K44" s="34"/>
      <c r="L44" s="34"/>
      <c r="M44" s="40"/>
    </row>
    <row r="45" spans="1:13" s="39" customFormat="1" ht="15.75">
      <c r="A45" s="81" t="s">
        <v>11</v>
      </c>
      <c r="B45" s="82" t="s">
        <v>33</v>
      </c>
      <c r="C45" s="83"/>
      <c r="D45" s="83"/>
      <c r="E45" s="83"/>
      <c r="F45" s="146"/>
      <c r="G45" s="146"/>
      <c r="H45" s="146"/>
      <c r="I45" s="146"/>
      <c r="J45" s="147"/>
      <c r="K45" s="34"/>
      <c r="L45" s="27">
        <v>0</v>
      </c>
      <c r="M45" s="40"/>
    </row>
    <row r="46" spans="1:13" s="39" customFormat="1" ht="15.75">
      <c r="A46" s="81" t="s">
        <v>13</v>
      </c>
      <c r="B46" s="82" t="s">
        <v>34</v>
      </c>
      <c r="C46" s="83"/>
      <c r="D46" s="83"/>
      <c r="E46" s="83"/>
      <c r="F46" s="146"/>
      <c r="G46" s="146"/>
      <c r="H46" s="146"/>
      <c r="I46" s="146"/>
      <c r="J46" s="147"/>
      <c r="K46" s="34"/>
      <c r="L46" s="123" t="s">
        <v>39</v>
      </c>
      <c r="M46" s="40"/>
    </row>
    <row r="47" spans="1:13" s="39" customFormat="1" ht="15.75">
      <c r="A47" s="81" t="s">
        <v>14</v>
      </c>
      <c r="B47" s="82" t="s">
        <v>35</v>
      </c>
      <c r="C47" s="83"/>
      <c r="D47" s="83"/>
      <c r="E47" s="83"/>
      <c r="F47" s="146"/>
      <c r="G47" s="146"/>
      <c r="H47" s="146"/>
      <c r="I47" s="146"/>
      <c r="J47" s="221" t="str">
        <f>_xlfn.CONCAT("Per § 6914(b) Maximum Tax = ",TEXT($N$17,"$###,###,##0.00"))</f>
        <v>Per § 6914(b) Maximum Tax = $110,000.00</v>
      </c>
      <c r="K47" s="222"/>
      <c r="L47" s="157">
        <f>IF(L45*L46&gt;$N$17,$N$17,L45*L46)</f>
        <v>0</v>
      </c>
      <c r="M47" s="40"/>
    </row>
    <row r="48" spans="1:13" s="39" customFormat="1" ht="15.75">
      <c r="A48" s="81" t="s">
        <v>36</v>
      </c>
      <c r="B48" s="82" t="s">
        <v>62</v>
      </c>
      <c r="C48" s="83"/>
      <c r="D48" s="83"/>
      <c r="E48" s="83"/>
      <c r="F48" s="83"/>
      <c r="G48" s="224" t="str">
        <f>_xlfn.CONCAT("Per § 6914(c) Minimum Tax = ",TEXT($N$18,"$###,###,##0.00"),"/Maximum Tax = ",TEXT(O18,"$###,###,##0.00"))</f>
        <v>Per § 6914(c) Minimum Tax = $5,000.00/Maximum Tax = $200,000.00</v>
      </c>
      <c r="H48" s="224"/>
      <c r="I48" s="224"/>
      <c r="J48" s="224"/>
      <c r="K48" s="225"/>
      <c r="L48" s="157">
        <f>IF(L43+L47&lt;$N$18,$N$18,IF(L43+L47&gt;$O$18,$O$18,L43+L47))</f>
        <v>5000</v>
      </c>
      <c r="M48" s="40"/>
    </row>
    <row r="49" spans="1:12" ht="12.75">
      <c r="A49" s="149"/>
      <c r="B49" s="149"/>
      <c r="C49" s="149"/>
      <c r="D49" s="149"/>
      <c r="E49" s="149"/>
      <c r="F49" s="149"/>
      <c r="G49" s="149"/>
      <c r="H49" s="149"/>
      <c r="I49" s="149"/>
      <c r="J49" s="149"/>
      <c r="K49" s="149"/>
      <c r="L49" s="149"/>
    </row>
  </sheetData>
  <sheetProtection sheet="1" selectLockedCells="1"/>
  <mergeCells count="37">
    <mergeCell ref="K3:L3"/>
    <mergeCell ref="I38:J38"/>
    <mergeCell ref="I39:J39"/>
    <mergeCell ref="B41:J41"/>
    <mergeCell ref="J43:K43"/>
    <mergeCell ref="J47:K47"/>
    <mergeCell ref="I22:J22"/>
    <mergeCell ref="I23:J23"/>
    <mergeCell ref="I24:J24"/>
    <mergeCell ref="B26:J26"/>
    <mergeCell ref="G48:K48"/>
    <mergeCell ref="G33:K33"/>
    <mergeCell ref="A35:C35"/>
    <mergeCell ref="D35:J35"/>
    <mergeCell ref="A36:D36"/>
    <mergeCell ref="I36:J36"/>
    <mergeCell ref="I37:J37"/>
    <mergeCell ref="J28:K28"/>
    <mergeCell ref="J32:K32"/>
    <mergeCell ref="I9:J9"/>
    <mergeCell ref="A4:L4"/>
    <mergeCell ref="A5:C5"/>
    <mergeCell ref="G18:K18"/>
    <mergeCell ref="A20:C20"/>
    <mergeCell ref="D20:J20"/>
    <mergeCell ref="J13:K13"/>
    <mergeCell ref="J17:K17"/>
    <mergeCell ref="A21:D21"/>
    <mergeCell ref="I21:J21"/>
    <mergeCell ref="A1:C1"/>
    <mergeCell ref="D1:J1"/>
    <mergeCell ref="D5:J5"/>
    <mergeCell ref="B11:J11"/>
    <mergeCell ref="A6:D6"/>
    <mergeCell ref="I6:J6"/>
    <mergeCell ref="I7:J7"/>
    <mergeCell ref="I8:J8"/>
  </mergeCells>
  <printOptions/>
  <pageMargins left="0.7" right="0.7" top="0.75" bottom="0.75" header="0.3" footer="0.3"/>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3">
      <selection activeCell="A9" sqref="A9:E9"/>
    </sheetView>
  </sheetViews>
  <sheetFormatPr defaultColWidth="8.8515625" defaultRowHeight="12.75"/>
  <cols>
    <col min="1" max="1" width="10.57421875" style="9" customWidth="1"/>
    <col min="2" max="2" width="10.8515625" style="9" customWidth="1"/>
    <col min="3" max="3" width="40.28125" style="9" customWidth="1"/>
    <col min="4" max="4" width="35.7109375" style="9" customWidth="1"/>
    <col min="5" max="5" width="30.421875" style="9" customWidth="1"/>
    <col min="6" max="16384" width="8.8515625" style="9" customWidth="1"/>
  </cols>
  <sheetData>
    <row r="1" spans="1:5" s="1" customFormat="1" ht="19.5" customHeight="1" thickBot="1">
      <c r="A1" s="243" t="s">
        <v>111</v>
      </c>
      <c r="B1" s="244"/>
      <c r="C1" s="244"/>
      <c r="D1" s="244"/>
      <c r="E1" s="245"/>
    </row>
    <row r="2" spans="1:5" s="2" customFormat="1" ht="43.5" customHeight="1" thickBot="1">
      <c r="A2" s="246" t="s">
        <v>40</v>
      </c>
      <c r="B2" s="247"/>
      <c r="C2" s="247"/>
      <c r="D2" s="247"/>
      <c r="E2" s="247"/>
    </row>
    <row r="3" spans="1:5" s="3" customFormat="1" ht="71.25" customHeight="1" thickBot="1">
      <c r="A3" s="248" t="s">
        <v>71</v>
      </c>
      <c r="B3" s="249"/>
      <c r="C3" s="249"/>
      <c r="D3" s="249"/>
      <c r="E3" s="250"/>
    </row>
    <row r="4" spans="1:5" s="3" customFormat="1" ht="22.5">
      <c r="A4" s="253" t="s">
        <v>119</v>
      </c>
      <c r="B4" s="253"/>
      <c r="C4" s="253"/>
      <c r="D4" s="253"/>
      <c r="E4" s="253"/>
    </row>
    <row r="5" spans="1:5" s="4" customFormat="1" ht="22.5" customHeight="1">
      <c r="A5" s="251" t="s">
        <v>120</v>
      </c>
      <c r="B5" s="251"/>
      <c r="C5" s="251"/>
      <c r="D5" s="251"/>
      <c r="E5" s="251"/>
    </row>
    <row r="6" spans="1:5" s="5" customFormat="1" ht="66.75" customHeight="1">
      <c r="A6" s="246" t="s">
        <v>134</v>
      </c>
      <c r="B6" s="252"/>
      <c r="C6" s="252"/>
      <c r="D6" s="252"/>
      <c r="E6" s="252"/>
    </row>
    <row r="7" spans="1:5" s="6" customFormat="1" ht="15.75">
      <c r="A7" s="251" t="s">
        <v>63</v>
      </c>
      <c r="B7" s="251"/>
      <c r="C7" s="251"/>
      <c r="D7" s="251"/>
      <c r="E7" s="251"/>
    </row>
    <row r="8" spans="1:5" ht="19.5" customHeight="1">
      <c r="A8" s="7" t="s">
        <v>41</v>
      </c>
      <c r="B8" s="8"/>
      <c r="C8" s="8"/>
      <c r="D8" s="8"/>
      <c r="E8" s="8"/>
    </row>
    <row r="9" spans="1:5" s="1" customFormat="1" ht="48.75" customHeight="1">
      <c r="A9" s="239" t="s">
        <v>147</v>
      </c>
      <c r="B9" s="239"/>
      <c r="C9" s="239"/>
      <c r="D9" s="239"/>
      <c r="E9" s="239"/>
    </row>
    <row r="10" spans="1:5" s="1" customFormat="1" ht="19.5" customHeight="1">
      <c r="A10" s="10" t="s">
        <v>128</v>
      </c>
      <c r="B10" s="11"/>
      <c r="C10" s="11"/>
      <c r="D10" s="11"/>
      <c r="E10" s="11"/>
    </row>
    <row r="11" spans="1:5" s="1" customFormat="1" ht="51" customHeight="1">
      <c r="A11" s="242" t="s">
        <v>93</v>
      </c>
      <c r="B11" s="242"/>
      <c r="C11" s="242"/>
      <c r="D11" s="242"/>
      <c r="E11" s="242"/>
    </row>
    <row r="12" spans="1:5" s="1" customFormat="1" ht="12.75">
      <c r="A12" s="22" t="s">
        <v>94</v>
      </c>
      <c r="B12" s="14" t="s">
        <v>95</v>
      </c>
      <c r="C12" s="15" t="s">
        <v>129</v>
      </c>
      <c r="D12" s="14"/>
      <c r="E12" s="23" t="s">
        <v>96</v>
      </c>
    </row>
    <row r="13" spans="1:7" s="18" customFormat="1" ht="15" customHeight="1">
      <c r="A13" s="19" t="s">
        <v>98</v>
      </c>
      <c r="B13" s="16"/>
      <c r="C13" s="17"/>
      <c r="D13" s="16"/>
      <c r="E13" s="16"/>
      <c r="G13" s="13"/>
    </row>
    <row r="14" spans="1:5" s="4" customFormat="1" ht="40.5" customHeight="1">
      <c r="A14" s="20" t="s">
        <v>97</v>
      </c>
      <c r="B14" s="240" t="s">
        <v>138</v>
      </c>
      <c r="C14" s="240"/>
      <c r="D14" s="240"/>
      <c r="E14" s="240"/>
    </row>
    <row r="15" spans="1:5" s="4" customFormat="1" ht="31.5" customHeight="1">
      <c r="A15" s="21" t="s">
        <v>100</v>
      </c>
      <c r="B15" s="241" t="s">
        <v>99</v>
      </c>
      <c r="C15" s="241"/>
      <c r="D15" s="241"/>
      <c r="E15" s="241"/>
    </row>
    <row r="16" spans="1:5" s="4" customFormat="1" ht="30.75" customHeight="1">
      <c r="A16" s="21" t="s">
        <v>101</v>
      </c>
      <c r="B16" s="241" t="s">
        <v>112</v>
      </c>
      <c r="C16" s="241"/>
      <c r="D16" s="241"/>
      <c r="E16" s="241"/>
    </row>
    <row r="17" spans="1:5" s="4" customFormat="1" ht="33.75" customHeight="1">
      <c r="A17" s="21" t="s">
        <v>42</v>
      </c>
      <c r="B17" s="241" t="s">
        <v>102</v>
      </c>
      <c r="C17" s="241"/>
      <c r="D17" s="241"/>
      <c r="E17" s="241"/>
    </row>
    <row r="18" spans="1:5" s="4" customFormat="1" ht="30.75" customHeight="1">
      <c r="A18" s="21" t="s">
        <v>43</v>
      </c>
      <c r="B18" s="241" t="s">
        <v>115</v>
      </c>
      <c r="C18" s="241"/>
      <c r="D18" s="241"/>
      <c r="E18" s="241"/>
    </row>
    <row r="19" spans="1:5" s="32" customFormat="1" ht="16.5" customHeight="1">
      <c r="A19" s="31" t="s">
        <v>44</v>
      </c>
      <c r="B19" s="238" t="s">
        <v>146</v>
      </c>
      <c r="C19" s="238"/>
      <c r="D19" s="238"/>
      <c r="E19" s="238"/>
    </row>
    <row r="20" spans="1:2" s="32" customFormat="1" ht="15" customHeight="1">
      <c r="A20" s="31" t="s">
        <v>46</v>
      </c>
      <c r="B20" s="32" t="s">
        <v>103</v>
      </c>
    </row>
    <row r="21" spans="1:4" s="32" customFormat="1" ht="15" customHeight="1">
      <c r="A21" s="31" t="s">
        <v>47</v>
      </c>
      <c r="B21" s="32" t="s">
        <v>130</v>
      </c>
      <c r="D21" s="33" t="s">
        <v>104</v>
      </c>
    </row>
    <row r="22" spans="1:5" s="18" customFormat="1" ht="30" customHeight="1">
      <c r="A22" s="31" t="s">
        <v>49</v>
      </c>
      <c r="B22" s="237" t="s">
        <v>105</v>
      </c>
      <c r="C22" s="237"/>
      <c r="D22" s="237"/>
      <c r="E22" s="237"/>
    </row>
    <row r="23" spans="1:5" s="32" customFormat="1" ht="29.25" customHeight="1">
      <c r="A23" s="31" t="s">
        <v>51</v>
      </c>
      <c r="B23" s="237" t="s">
        <v>145</v>
      </c>
      <c r="C23" s="237"/>
      <c r="D23" s="237"/>
      <c r="E23" s="237"/>
    </row>
    <row r="24" s="5" customFormat="1" ht="12.75" customHeight="1">
      <c r="A24" s="12"/>
    </row>
    <row r="25" spans="1:5" s="1" customFormat="1" ht="12.75">
      <c r="A25" s="22" t="s">
        <v>106</v>
      </c>
      <c r="B25" s="14" t="s">
        <v>107</v>
      </c>
      <c r="C25" s="234" t="s">
        <v>108</v>
      </c>
      <c r="D25" s="234"/>
      <c r="E25" s="23" t="s">
        <v>96</v>
      </c>
    </row>
    <row r="26" spans="1:5" s="4" customFormat="1" ht="44.25" customHeight="1">
      <c r="A26" s="20" t="s">
        <v>53</v>
      </c>
      <c r="B26" s="235" t="s">
        <v>48</v>
      </c>
      <c r="C26" s="235"/>
      <c r="D26" s="235"/>
      <c r="E26" s="235"/>
    </row>
    <row r="27" spans="1:5" s="4" customFormat="1" ht="15" customHeight="1">
      <c r="A27" s="21" t="s">
        <v>42</v>
      </c>
      <c r="B27" s="231" t="s">
        <v>2</v>
      </c>
      <c r="C27" s="231"/>
      <c r="D27" s="231"/>
      <c r="E27" s="231"/>
    </row>
    <row r="28" spans="1:5" s="4" customFormat="1" ht="15" customHeight="1">
      <c r="A28" s="21" t="s">
        <v>43</v>
      </c>
      <c r="B28" s="231" t="s">
        <v>109</v>
      </c>
      <c r="C28" s="231"/>
      <c r="D28" s="231"/>
      <c r="E28" s="231"/>
    </row>
    <row r="29" spans="1:5" s="4" customFormat="1" ht="15" customHeight="1">
      <c r="A29" s="21" t="s">
        <v>44</v>
      </c>
      <c r="B29" s="236" t="s">
        <v>45</v>
      </c>
      <c r="C29" s="236"/>
      <c r="D29" s="236"/>
      <c r="E29" s="236"/>
    </row>
    <row r="30" spans="1:5" s="4" customFormat="1" ht="15" customHeight="1">
      <c r="A30" s="21" t="s">
        <v>46</v>
      </c>
      <c r="B30" s="231" t="s">
        <v>113</v>
      </c>
      <c r="C30" s="231"/>
      <c r="D30" s="231"/>
      <c r="E30" s="231"/>
    </row>
    <row r="31" spans="1:5" s="4" customFormat="1" ht="66.75" customHeight="1">
      <c r="A31" s="21" t="s">
        <v>47</v>
      </c>
      <c r="B31" s="231" t="s">
        <v>72</v>
      </c>
      <c r="C31" s="231"/>
      <c r="D31" s="231"/>
      <c r="E31" s="231"/>
    </row>
    <row r="32" spans="1:5" s="4" customFormat="1" ht="15" customHeight="1">
      <c r="A32" s="21" t="s">
        <v>49</v>
      </c>
      <c r="B32" s="231" t="s">
        <v>50</v>
      </c>
      <c r="C32" s="231"/>
      <c r="D32" s="231"/>
      <c r="E32" s="231"/>
    </row>
    <row r="33" spans="1:5" s="4" customFormat="1" ht="15" customHeight="1">
      <c r="A33" s="21" t="s">
        <v>51</v>
      </c>
      <c r="B33" s="231" t="s">
        <v>114</v>
      </c>
      <c r="C33" s="231"/>
      <c r="D33" s="231"/>
      <c r="E33" s="231"/>
    </row>
    <row r="34" spans="1:5" s="4" customFormat="1" ht="50.25" customHeight="1">
      <c r="A34" s="21" t="s">
        <v>52</v>
      </c>
      <c r="B34" s="232" t="s">
        <v>117</v>
      </c>
      <c r="C34" s="233"/>
      <c r="D34" s="233"/>
      <c r="E34" s="233"/>
    </row>
    <row r="35" s="5" customFormat="1" ht="12.75"/>
    <row r="36" s="5" customFormat="1" ht="12.75"/>
    <row r="37" s="5" customFormat="1" ht="12.75"/>
    <row r="38" s="5" customFormat="1" ht="12.75"/>
    <row r="39" s="5" customFormat="1" ht="12.75"/>
    <row r="40" s="5" customFormat="1" ht="12.75"/>
    <row r="41" s="5" customFormat="1" ht="12.75"/>
    <row r="42" s="5" customFormat="1" ht="12.75"/>
    <row r="43" s="5" customFormat="1" ht="12.75"/>
    <row r="44" s="5" customFormat="1" ht="12.75"/>
    <row r="45" s="5" customFormat="1" ht="12.75"/>
    <row r="46" s="5" customFormat="1" ht="12.75"/>
    <row r="47" s="5" customFormat="1" ht="12.75"/>
    <row r="48" s="5" customFormat="1" ht="12.75"/>
    <row r="49" s="5" customFormat="1" ht="12.75"/>
    <row r="50" s="5" customFormat="1" ht="12.75"/>
  </sheetData>
  <sheetProtection selectLockedCells="1"/>
  <mergeCells count="27">
    <mergeCell ref="A1:E1"/>
    <mergeCell ref="A2:E2"/>
    <mergeCell ref="A3:E3"/>
    <mergeCell ref="A5:E5"/>
    <mergeCell ref="A6:E6"/>
    <mergeCell ref="A7:E7"/>
    <mergeCell ref="A4:E4"/>
    <mergeCell ref="B22:E22"/>
    <mergeCell ref="B23:E23"/>
    <mergeCell ref="B19:E19"/>
    <mergeCell ref="A9:E9"/>
    <mergeCell ref="B14:E14"/>
    <mergeCell ref="B15:E15"/>
    <mergeCell ref="B16:E16"/>
    <mergeCell ref="B17:E17"/>
    <mergeCell ref="B18:E18"/>
    <mergeCell ref="A11:E11"/>
    <mergeCell ref="B31:E31"/>
    <mergeCell ref="B32:E32"/>
    <mergeCell ref="B33:E33"/>
    <mergeCell ref="B34:E34"/>
    <mergeCell ref="C25:D25"/>
    <mergeCell ref="B26:E26"/>
    <mergeCell ref="B27:E27"/>
    <mergeCell ref="B28:E28"/>
    <mergeCell ref="B29:E29"/>
    <mergeCell ref="B30:E30"/>
  </mergeCells>
  <printOptions horizontalCentered="1"/>
  <pageMargins left="0.75" right="0.75" top="1" bottom="1" header="0.5" footer="0.5"/>
  <pageSetup fitToHeight="1"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2023-10-26T19:28:54Z</cp:lastPrinted>
  <dcterms:created xsi:type="dcterms:W3CDTF">2010-08-25T15:26:00Z</dcterms:created>
  <dcterms:modified xsi:type="dcterms:W3CDTF">2024-01-31T14:40:23Z</dcterms:modified>
  <cp:category/>
  <cp:version/>
  <cp:contentType/>
  <cp:contentStatus/>
</cp:coreProperties>
</file>